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JESEĆNI TROŠKOVI\2025\"/>
    </mc:Choice>
  </mc:AlternateContent>
  <xr:revisionPtr revIDLastSave="0" documentId="13_ncr:1_{E3D1EC1C-241B-46E4-9AF4-A3995ED3381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VELJAČA 2025" sheetId="1" r:id="rId1"/>
  </sheets>
  <calcPr calcId="179021"/>
</workbook>
</file>

<file path=xl/calcChain.xml><?xml version="1.0" encoding="utf-8"?>
<calcChain xmlns="http://schemas.openxmlformats.org/spreadsheetml/2006/main">
  <c r="E125" i="1" l="1"/>
  <c r="E26" i="1"/>
  <c r="E72" i="1"/>
  <c r="E88" i="1"/>
  <c r="E121" i="1"/>
  <c r="E106" i="1"/>
  <c r="E95" i="1"/>
  <c r="E51" i="1"/>
  <c r="E32" i="1"/>
  <c r="E102" i="1"/>
  <c r="E90" i="1"/>
  <c r="E54" i="1"/>
  <c r="E29" i="1"/>
  <c r="E118" i="1"/>
  <c r="E109" i="1"/>
  <c r="E82" i="1"/>
  <c r="E55" i="1"/>
  <c r="E34" i="1"/>
  <c r="E83" i="1"/>
  <c r="E113" i="1"/>
  <c r="E84" i="1" l="1"/>
  <c r="E138" i="1"/>
  <c r="E12" i="1" l="1"/>
  <c r="E45" i="1"/>
  <c r="E40" i="1"/>
  <c r="E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Računovodstvo</author>
  </authors>
  <commentList>
    <comment ref="G29" authorId="0" shapeId="0" xr:uid="{B2BA666D-82E0-4FF3-BEF5-C438C01F8FF9}">
      <text>
        <r>
          <rPr>
            <b/>
            <sz val="9"/>
            <color indexed="81"/>
            <rFont val="Segoe UI"/>
            <family val="2"/>
            <charset val="238"/>
          </rPr>
          <t>Računovodstvo: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7" authorId="0" shapeId="0" xr:uid="{1A3B17FA-E4B5-40A2-B1C6-0236DF374415}">
      <text>
        <r>
          <rPr>
            <b/>
            <sz val="9"/>
            <color indexed="81"/>
            <rFont val="Segoe UI"/>
            <family val="2"/>
            <charset val="238"/>
          </rPr>
          <t>Računovodstvo: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<sst xmlns="http://schemas.openxmlformats.org/spreadsheetml/2006/main" count="237" uniqueCount="124">
  <si>
    <t>NAZIV PRIMATELJA</t>
  </si>
  <si>
    <t>OIB PRIMATELJA</t>
  </si>
  <si>
    <t>IZNOS</t>
  </si>
  <si>
    <t>KONTO</t>
  </si>
  <si>
    <t>STUDENTSKI CENTAR RIJEKA</t>
  </si>
  <si>
    <t>RIJEKA</t>
  </si>
  <si>
    <t>Intelektu.i osobne usluge</t>
  </si>
  <si>
    <t>Komunalne usluge</t>
  </si>
  <si>
    <t>Zakupn.i najamnine</t>
  </si>
  <si>
    <t>FINA</t>
  </si>
  <si>
    <t>ZAGREB</t>
  </si>
  <si>
    <t>Računalne usluge</t>
  </si>
  <si>
    <t>Uslu.promidžbe i informiranja</t>
  </si>
  <si>
    <t>NETCOM</t>
  </si>
  <si>
    <t>VODOVOD I KANALIZACIJA</t>
  </si>
  <si>
    <t>SIGURNOST</t>
  </si>
  <si>
    <t>LABIN</t>
  </si>
  <si>
    <t>Uslu.teku.i investi.održavanja</t>
  </si>
  <si>
    <t>Ostale usluge</t>
  </si>
  <si>
    <t>HP-HRVATSKA POŠTA RIJEKA</t>
  </si>
  <si>
    <t>Uslu.tele,pošte i prijevoza</t>
  </si>
  <si>
    <t>Energija</t>
  </si>
  <si>
    <t>KD ČISTOĆA d.o.o.</t>
  </si>
  <si>
    <t>A1 HRVATSKA D.O.O.</t>
  </si>
  <si>
    <t>Zagreb</t>
  </si>
  <si>
    <t>Ure.mater.i osta.mate.rashodi</t>
  </si>
  <si>
    <t>SESVETE</t>
  </si>
  <si>
    <t>PAZIN</t>
  </si>
  <si>
    <t>UNIBIS</t>
  </si>
  <si>
    <t>Reprezentacija</t>
  </si>
  <si>
    <t>PEVEX D.D.</t>
  </si>
  <si>
    <t>Materi.i dije.za teku.i inve.održavanje</t>
  </si>
  <si>
    <t>Ostali nespo.rash.poslovanja</t>
  </si>
  <si>
    <t>Banka.uslu.i uslu.pla.prometa</t>
  </si>
  <si>
    <t>BEST IN PARKING</t>
  </si>
  <si>
    <t>Službena putovanja</t>
  </si>
  <si>
    <t>Sitan inventar i auto gume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</si>
  <si>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</si>
  <si>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</si>
  <si>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</si>
  <si>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</si>
  <si>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</si>
  <si>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</si>
  <si>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HEP OPSKRBA</t>
  </si>
  <si>
    <t>ENERGO</t>
  </si>
  <si>
    <t>HRVATSKI TELEKOM</t>
  </si>
  <si>
    <t>GRAD PAZIN-odjel za gospod.,finan.i prora~un</t>
  </si>
  <si>
    <t xml:space="preserve">H2O DISTRIBUCIJA </t>
  </si>
  <si>
    <t>KLANA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</si>
  <si>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</si>
  <si>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</si>
  <si>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</si>
  <si>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</si>
  <si>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</si>
  <si>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</si>
  <si>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</si>
  <si>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</si>
  <si>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Nakanada za rad presjedničkih i izv.tijela</t>
  </si>
  <si>
    <t>Karlovac</t>
  </si>
  <si>
    <t>Open IT d.o.o.</t>
  </si>
  <si>
    <t>TAPESS D.O.O.</t>
  </si>
  <si>
    <t>PLAN B obrt za usluge</t>
  </si>
  <si>
    <t>ACHILLEA d.o.o.</t>
  </si>
  <si>
    <t>Osijek</t>
  </si>
  <si>
    <t>HRVATSKA RADIO TELEVIZIJA</t>
  </si>
  <si>
    <t>VINDIJA</t>
  </si>
  <si>
    <t>VARAŽDIN</t>
  </si>
  <si>
    <t>USLUGA D.O.O.</t>
  </si>
  <si>
    <t>SECURITAS HRVATSKA</t>
  </si>
  <si>
    <t>NARODNE NOVINE</t>
  </si>
  <si>
    <t>NOVI LIST</t>
  </si>
  <si>
    <t>SŠ MATE BALOTE POREČ</t>
  </si>
  <si>
    <t>POREČ</t>
  </si>
  <si>
    <t>TOPLANE</t>
  </si>
  <si>
    <t>MESSER Croatia Plin</t>
  </si>
  <si>
    <t>ZAPREŠIĆ</t>
  </si>
  <si>
    <t>Službena, radna i zaštitna odjeća i obuća</t>
  </si>
  <si>
    <t>ROSIP D.O.O.</t>
  </si>
  <si>
    <t>Zdras. i veterin.usluge</t>
  </si>
  <si>
    <t>TRGO LEPTIR</t>
  </si>
  <si>
    <t>HOTEL PARK</t>
  </si>
  <si>
    <t>ČAKOVEC</t>
  </si>
  <si>
    <t>BSB EVENTS</t>
  </si>
  <si>
    <t>UDEKOM CENTER FOR KNOWLEDGE ADVACEMENT NOVI SAD</t>
  </si>
  <si>
    <t>NOVI SAD</t>
  </si>
  <si>
    <t>KUKULJANOVO</t>
  </si>
  <si>
    <t>AGENCIJA ZA KOMER.DJELATNOST D.O.O.</t>
  </si>
  <si>
    <t>PINEL KRK D.O.O.</t>
  </si>
  <si>
    <t>KRK</t>
  </si>
  <si>
    <t>Dims export-import d.o.o.</t>
  </si>
  <si>
    <t>PULA</t>
  </si>
  <si>
    <t>TELEMACH HRVATSKA D.O.O.</t>
  </si>
  <si>
    <t>ERSTE BANKA</t>
  </si>
  <si>
    <t>Ostali nespomenuti ras.poslovanja</t>
  </si>
  <si>
    <t>VELJAČA 2025</t>
  </si>
  <si>
    <t>KONFA MEDIA d.o.o.</t>
  </si>
  <si>
    <t>H2O</t>
  </si>
  <si>
    <t>PROFIDTP d.o.o</t>
  </si>
  <si>
    <t>SAMOBOR</t>
  </si>
  <si>
    <t>HRVATSKA ZAJEDNICA RAČUNOVO\A I FINANCIJ.DJELATNI.</t>
  </si>
  <si>
    <t>GRAD RIJEKA</t>
  </si>
  <si>
    <t>ISTARSKI VODOVOD</t>
  </si>
  <si>
    <t>BUZET</t>
  </si>
  <si>
    <t>PRIRODOSLOVNA I GRAFIČKA ŠKOLA-RIJEKA</t>
  </si>
  <si>
    <t>Tehnička škola Rijeka</t>
  </si>
  <si>
    <t>Rijeka</t>
  </si>
  <si>
    <t>InstaText d.o.o.</t>
  </si>
  <si>
    <t>SI64492923</t>
  </si>
  <si>
    <t>Ljubljana</t>
  </si>
  <si>
    <t>RIJEKA SPORT D.O.O.</t>
  </si>
  <si>
    <t>BELVEDER d.o.o.</t>
  </si>
  <si>
    <t>M.M.M. d.o.o.</t>
  </si>
  <si>
    <t>KONZUM plus</t>
  </si>
  <si>
    <t>ZAGREBAČKA BANKA</t>
  </si>
  <si>
    <t>Knjige</t>
  </si>
  <si>
    <t>DOMINOVIĆ D.O.O.</t>
  </si>
  <si>
    <t>UDRUGA PEEK &amp; POKE</t>
  </si>
  <si>
    <t>M.B. SEMINAR d.o.o.</t>
  </si>
  <si>
    <t>Naknade građanima i kućanstvima u novcu</t>
  </si>
  <si>
    <t>Bankarske usl. I usluge platnog prometa</t>
  </si>
  <si>
    <t>Zakupnine i najamnine</t>
  </si>
  <si>
    <t>CARMEN MARIA HERNANDEZ SALAS</t>
  </si>
  <si>
    <t>GOJAR</t>
  </si>
  <si>
    <t>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</si>
</sst>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19" xfId="0" applyBorder="1"/>
    <xf numFmtId="0" fontId="16" fillId="0" borderId="25" xfId="0" applyFont="1" applyBorder="1"/>
    <xf numFmtId="4" fontId="0" fillId="0" borderId="0" xfId="0" applyNumberFormat="1" applyBorder="1"/>
    <xf numFmtId="0" fontId="16" fillId="0" borderId="21" xfId="0" applyFont="1" applyBorder="1"/>
    <xf numFmtId="0" fontId="0" fillId="33" borderId="0" xfId="0" applyFill="1" applyBorder="1"/>
    <xf numFmtId="4" fontId="0" fillId="0" borderId="0" xfId="0" applyNumberFormat="1"/>
    <xf numFmtId="0" fontId="0" fillId="33" borderId="34" xfId="0" applyFill="1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33" borderId="16" xfId="0" applyFill="1" applyBorder="1"/>
    <xf numFmtId="0" fontId="0" fillId="33" borderId="17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32" xfId="0" applyFill="1" applyBorder="1"/>
    <xf numFmtId="0" fontId="0" fillId="33" borderId="33" xfId="0" applyFill="1" applyBorder="1"/>
    <xf numFmtId="0" fontId="0" fillId="33" borderId="0" xfId="0" applyFill="1"/>
    <xf numFmtId="165" fontId="0" fillId="0" borderId="0" xfId="0" applyNumberFormat="1" applyBorder="1"/>
    <xf numFmtId="0" fontId="0" fillId="0" borderId="39" xfId="0" applyBorder="1"/>
    <xf numFmtId="0" fontId="0" fillId="33" borderId="40" xfId="0" applyFill="1" applyBorder="1"/>
    <xf numFmtId="0" fontId="0" fillId="33" borderId="42" xfId="0" applyFill="1" applyBorder="1"/>
    <xf numFmtId="0" fontId="0" fillId="33" borderId="10" xfId="0" applyFill="1" applyBorder="1"/>
    <xf numFmtId="0" fontId="0" fillId="33" borderId="11" xfId="0" applyFill="1" applyBorder="1"/>
    <xf numFmtId="4" fontId="0" fillId="33" borderId="17" xfId="0" applyNumberFormat="1" applyFill="1" applyBorder="1"/>
    <xf numFmtId="4" fontId="0" fillId="33" borderId="33" xfId="0" applyNumberFormat="1" applyFill="1" applyBorder="1"/>
    <xf numFmtId="4" fontId="0" fillId="33" borderId="28" xfId="0" applyNumberFormat="1" applyFill="1" applyBorder="1"/>
    <xf numFmtId="0" fontId="0" fillId="33" borderId="20" xfId="0" applyFill="1" applyBorder="1"/>
    <xf numFmtId="4" fontId="0" fillId="33" borderId="11" xfId="0" applyNumberFormat="1" applyFill="1" applyBorder="1"/>
    <xf numFmtId="0" fontId="0" fillId="33" borderId="16" xfId="0" applyFont="1" applyFill="1" applyBorder="1"/>
    <xf numFmtId="0" fontId="0" fillId="33" borderId="17" xfId="0" applyFont="1" applyFill="1" applyBorder="1"/>
    <xf numFmtId="0" fontId="0" fillId="33" borderId="33" xfId="0" applyFont="1" applyFill="1" applyBorder="1"/>
    <xf numFmtId="4" fontId="0" fillId="33" borderId="16" xfId="0" applyNumberFormat="1" applyFill="1" applyBorder="1"/>
    <xf numFmtId="0" fontId="0" fillId="33" borderId="28" xfId="0" applyFill="1" applyBorder="1"/>
    <xf numFmtId="4" fontId="16" fillId="33" borderId="20" xfId="0" applyNumberFormat="1" applyFont="1" applyFill="1" applyBorder="1"/>
    <xf numFmtId="0" fontId="0" fillId="0" borderId="33" xfId="0" applyBorder="1"/>
    <xf numFmtId="4" fontId="16" fillId="33" borderId="22" xfId="0" applyNumberFormat="1" applyFont="1" applyFill="1" applyBorder="1"/>
    <xf numFmtId="0" fontId="0" fillId="33" borderId="15" xfId="0" applyFill="1" applyBorder="1"/>
    <xf numFmtId="0" fontId="16" fillId="33" borderId="31" xfId="0" applyFont="1" applyFill="1" applyBorder="1"/>
    <xf numFmtId="0" fontId="0" fillId="33" borderId="23" xfId="0" applyFill="1" applyBorder="1"/>
    <xf numFmtId="0" fontId="0" fillId="33" borderId="22" xfId="0" applyFill="1" applyBorder="1"/>
    <xf numFmtId="0" fontId="0" fillId="33" borderId="18" xfId="0" applyFill="1" applyBorder="1"/>
    <xf numFmtId="0" fontId="0" fillId="33" borderId="19" xfId="0" applyFill="1" applyBorder="1"/>
    <xf numFmtId="0" fontId="16" fillId="33" borderId="20" xfId="0" applyFont="1" applyFill="1" applyBorder="1"/>
    <xf numFmtId="4" fontId="16" fillId="33" borderId="31" xfId="0" applyNumberFormat="1" applyFont="1" applyFill="1" applyBorder="1"/>
    <xf numFmtId="4" fontId="16" fillId="33" borderId="21" xfId="0" applyNumberFormat="1" applyFont="1" applyFill="1" applyBorder="1"/>
    <xf numFmtId="0" fontId="0" fillId="33" borderId="48" xfId="0" applyFill="1" applyBorder="1"/>
    <xf numFmtId="0" fontId="0" fillId="33" borderId="46" xfId="0" applyFill="1" applyBorder="1"/>
    <xf numFmtId="0" fontId="0" fillId="33" borderId="45" xfId="0" applyFill="1" applyBorder="1"/>
    <xf numFmtId="0" fontId="0" fillId="33" borderId="24" xfId="0" applyFill="1" applyBorder="1"/>
    <xf numFmtId="0" fontId="0" fillId="33" borderId="21" xfId="0" applyFill="1" applyBorder="1"/>
    <xf numFmtId="4" fontId="16" fillId="33" borderId="24" xfId="0" applyNumberFormat="1" applyFont="1" applyFill="1" applyBorder="1"/>
    <xf numFmtId="0" fontId="16" fillId="33" borderId="21" xfId="0" applyFont="1" applyFill="1" applyBorder="1"/>
    <xf numFmtId="4" fontId="0" fillId="33" borderId="32" xfId="0" applyNumberFormat="1" applyFill="1" applyBorder="1"/>
    <xf numFmtId="0" fontId="0" fillId="33" borderId="44" xfId="0" applyFill="1" applyBorder="1"/>
    <xf numFmtId="0" fontId="0" fillId="33" borderId="47" xfId="0" applyFill="1" applyBorder="1"/>
    <xf numFmtId="165" fontId="0" fillId="33" borderId="0" xfId="0" applyNumberFormat="1" applyFill="1" applyBorder="1"/>
    <xf numFmtId="0" fontId="0" fillId="33" borderId="50" xfId="0" applyFill="1" applyBorder="1"/>
    <xf numFmtId="0" fontId="0" fillId="0" borderId="25" xfId="0" applyBorder="1"/>
    <xf numFmtId="0" fontId="0" fillId="33" borderId="51" xfId="0" applyFill="1" applyBorder="1"/>
    <xf numFmtId="4" fontId="16" fillId="33" borderId="12" xfId="0" applyNumberFormat="1" applyFont="1" applyFill="1" applyBorder="1"/>
    <xf numFmtId="4" fontId="16" fillId="33" borderId="52" xfId="0" applyNumberFormat="1" applyFont="1" applyFill="1" applyBorder="1"/>
    <xf numFmtId="0" fontId="0" fillId="0" borderId="22" xfId="0" applyBorder="1"/>
    <xf numFmtId="0" fontId="0" fillId="33" borderId="43" xfId="0" applyFill="1" applyBorder="1"/>
    <xf numFmtId="0" fontId="0" fillId="33" borderId="25" xfId="0" applyFill="1" applyBorder="1"/>
    <xf numFmtId="0" fontId="0" fillId="33" borderId="35" xfId="0" applyFill="1" applyBorder="1"/>
    <xf numFmtId="0" fontId="0" fillId="0" borderId="48" xfId="0" applyBorder="1"/>
    <xf numFmtId="0" fontId="0" fillId="0" borderId="53" xfId="0" applyBorder="1"/>
    <xf numFmtId="0" fontId="0" fillId="33" borderId="53" xfId="0" applyFill="1" applyBorder="1"/>
    <xf numFmtId="0" fontId="0" fillId="33" borderId="49" xfId="0" applyFill="1" applyBorder="1"/>
    <xf numFmtId="0" fontId="16" fillId="33" borderId="54" xfId="0" applyFont="1" applyFill="1" applyBorder="1"/>
    <xf numFmtId="4" fontId="16" fillId="33" borderId="54" xfId="0" applyNumberFormat="1" applyFont="1" applyFill="1" applyBorder="1"/>
    <xf numFmtId="0" fontId="16" fillId="33" borderId="11" xfId="0" applyFont="1" applyFill="1" applyBorder="1"/>
    <xf numFmtId="4" fontId="0" fillId="33" borderId="48" xfId="0" applyNumberFormat="1" applyFill="1" applyBorder="1"/>
    <xf numFmtId="4" fontId="0" fillId="33" borderId="46" xfId="0" applyNumberFormat="1" applyFill="1" applyBorder="1"/>
    <xf numFmtId="4" fontId="0" fillId="33" borderId="45" xfId="0" applyNumberFormat="1" applyFill="1" applyBorder="1"/>
    <xf numFmtId="0" fontId="0" fillId="33" borderId="38" xfId="0" applyFill="1" applyBorder="1"/>
    <xf numFmtId="4" fontId="16" fillId="33" borderId="11" xfId="0" applyNumberFormat="1" applyFont="1" applyFill="1" applyBorder="1"/>
    <xf numFmtId="0" fontId="0" fillId="0" borderId="17" xfId="0" applyBorder="1"/>
    <xf numFmtId="0" fontId="16" fillId="33" borderId="17" xfId="0" applyFont="1" applyFill="1" applyBorder="1"/>
    <xf numFmtId="0" fontId="0" fillId="0" borderId="46" xfId="0" applyBorder="1"/>
    <xf numFmtId="0" fontId="0" fillId="0" borderId="45" xfId="0" applyBorder="1"/>
    <xf numFmtId="0" fontId="0" fillId="33" borderId="26" xfId="0" applyFill="1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16" fillId="33" borderId="28" xfId="0" applyFont="1" applyFill="1" applyBorder="1"/>
    <xf numFmtId="4" fontId="16" fillId="33" borderId="55" xfId="0" applyNumberFormat="1" applyFont="1" applyFill="1" applyBorder="1"/>
    <xf numFmtId="0" fontId="0" fillId="33" borderId="56" xfId="0" applyFill="1" applyBorder="1"/>
    <xf numFmtId="0" fontId="0" fillId="33" borderId="57" xfId="0" applyFill="1" applyBorder="1"/>
    <xf numFmtId="0" fontId="0" fillId="33" borderId="58" xfId="0" applyFill="1" applyBorder="1"/>
    <xf numFmtId="0" fontId="0" fillId="33" borderId="59" xfId="0" applyFill="1" applyBorder="1"/>
    <xf numFmtId="0" fontId="0" fillId="33" borderId="31" xfId="0" applyFill="1" applyBorder="1"/>
    <xf numFmtId="0" fontId="0" fillId="0" borderId="35" xfId="0" applyBorder="1"/>
    <xf numFmtId="0" fontId="0" fillId="0" borderId="20" xfId="0" applyBorder="1"/>
    <xf numFmtId="0" fontId="16" fillId="33" borderId="22" xfId="0" applyFont="1" applyFill="1" applyBorder="1"/>
    <xf numFmtId="4" fontId="0" fillId="33" borderId="48" xfId="0" applyNumberFormat="1" applyFont="1" applyFill="1" applyBorder="1"/>
    <xf numFmtId="0" fontId="0" fillId="33" borderId="46" xfId="0" applyFont="1" applyFill="1" applyBorder="1"/>
    <xf numFmtId="0" fontId="0" fillId="33" borderId="37" xfId="0" applyFill="1" applyBorder="1"/>
    <xf numFmtId="0" fontId="0" fillId="33" borderId="30" xfId="0" applyFill="1" applyBorder="1"/>
    <xf numFmtId="4" fontId="16" fillId="33" borderId="25" xfId="0" applyNumberFormat="1" applyFont="1" applyFill="1" applyBorder="1"/>
    <xf numFmtId="4" fontId="0" fillId="33" borderId="37" xfId="0" applyNumberFormat="1" applyFill="1" applyBorder="1"/>
    <xf numFmtId="4" fontId="0" fillId="33" borderId="30" xfId="0" applyNumberFormat="1" applyFill="1" applyBorder="1"/>
    <xf numFmtId="4" fontId="0" fillId="33" borderId="58" xfId="0" applyNumberFormat="1" applyFill="1" applyBorder="1"/>
    <xf numFmtId="4" fontId="16" fillId="33" borderId="51" xfId="0" applyNumberFormat="1" applyFont="1" applyFill="1" applyBorder="1"/>
    <xf numFmtId="0" fontId="0" fillId="0" borderId="41" xfId="0" applyBorder="1" applyAlignment="1">
      <alignment horizontal="center" vertical="center"/>
    </xf>
    <xf numFmtId="0" fontId="0" fillId="0" borderId="61" xfId="0" applyBorder="1"/>
    <xf numFmtId="4" fontId="0" fillId="33" borderId="35" xfId="0" applyNumberFormat="1" applyFill="1" applyBorder="1"/>
    <xf numFmtId="4" fontId="0" fillId="33" borderId="20" xfId="0" applyNumberFormat="1" applyFill="1" applyBorder="1"/>
    <xf numFmtId="0" fontId="0" fillId="0" borderId="5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3" borderId="29" xfId="0" applyFill="1" applyBorder="1"/>
    <xf numFmtId="0" fontId="0" fillId="0" borderId="58" xfId="0" applyBorder="1"/>
    <xf numFmtId="0" fontId="0" fillId="0" borderId="35" xfId="0" applyBorder="1" applyAlignment="1">
      <alignment horizontal="right" vertical="center"/>
    </xf>
    <xf numFmtId="4" fontId="0" fillId="33" borderId="10" xfId="0" applyNumberFormat="1" applyFill="1" applyBorder="1"/>
    <xf numFmtId="4" fontId="0" fillId="33" borderId="22" xfId="0" applyNumberFormat="1" applyFill="1" applyBorder="1"/>
    <xf numFmtId="0" fontId="0" fillId="0" borderId="18" xfId="0" applyBorder="1" applyAlignment="1">
      <alignment horizontal="center" vertical="center"/>
    </xf>
    <xf numFmtId="4" fontId="16" fillId="33" borderId="27" xfId="0" applyNumberFormat="1" applyFont="1" applyFill="1" applyBorder="1"/>
    <xf numFmtId="0" fontId="0" fillId="0" borderId="27" xfId="0" applyBorder="1"/>
    <xf numFmtId="0" fontId="0" fillId="33" borderId="12" xfId="0" applyFill="1" applyBorder="1"/>
    <xf numFmtId="4" fontId="0" fillId="0" borderId="33" xfId="0" applyNumberFormat="1" applyBorder="1"/>
    <xf numFmtId="0" fontId="0" fillId="33" borderId="24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1" fontId="0" fillId="33" borderId="33" xfId="0" applyNumberFormat="1" applyFill="1" applyBorder="1"/>
    <xf numFmtId="1" fontId="0" fillId="33" borderId="17" xfId="0" applyNumberFormat="1" applyFill="1" applyBorder="1"/>
    <xf numFmtId="0" fontId="0" fillId="0" borderId="56" xfId="0" applyBorder="1"/>
    <xf numFmtId="0" fontId="0" fillId="33" borderId="25" xfId="0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3" borderId="67" xfId="0" applyFill="1" applyBorder="1"/>
    <xf numFmtId="0" fontId="0" fillId="0" borderId="41" xfId="0" applyBorder="1"/>
    <xf numFmtId="0" fontId="0" fillId="33" borderId="63" xfId="0" applyFill="1" applyBorder="1"/>
    <xf numFmtId="0" fontId="0" fillId="33" borderId="41" xfId="0" applyFill="1" applyBorder="1"/>
    <xf numFmtId="4" fontId="0" fillId="33" borderId="41" xfId="0" applyNumberFormat="1" applyFill="1" applyBorder="1"/>
    <xf numFmtId="1" fontId="0" fillId="33" borderId="14" xfId="0" applyNumberFormat="1" applyFill="1" applyBorder="1"/>
    <xf numFmtId="0" fontId="0" fillId="33" borderId="32" xfId="0" applyFont="1" applyFill="1" applyBorder="1"/>
    <xf numFmtId="4" fontId="0" fillId="33" borderId="29" xfId="0" applyNumberFormat="1" applyFill="1" applyBorder="1"/>
    <xf numFmtId="1" fontId="0" fillId="33" borderId="30" xfId="0" applyNumberFormat="1" applyFill="1" applyBorder="1"/>
    <xf numFmtId="0" fontId="0" fillId="0" borderId="12" xfId="0" applyBorder="1"/>
    <xf numFmtId="0" fontId="0" fillId="33" borderId="27" xfId="0" applyFill="1" applyBorder="1"/>
    <xf numFmtId="0" fontId="16" fillId="33" borderId="14" xfId="0" applyFont="1" applyFill="1" applyBorder="1"/>
    <xf numFmtId="0" fontId="0" fillId="33" borderId="66" xfId="0" applyFill="1" applyBorder="1"/>
    <xf numFmtId="0" fontId="20" fillId="33" borderId="16" xfId="0" applyFont="1" applyFill="1" applyBorder="1"/>
    <xf numFmtId="0" fontId="20" fillId="33" borderId="17" xfId="0" applyFont="1" applyFill="1" applyBorder="1"/>
    <xf numFmtId="0" fontId="21" fillId="33" borderId="25" xfId="0" applyFont="1" applyFill="1" applyBorder="1"/>
    <xf numFmtId="4" fontId="0" fillId="33" borderId="65" xfId="0" applyNumberFormat="1" applyFill="1" applyBorder="1"/>
    <xf numFmtId="0" fontId="16" fillId="33" borderId="33" xfId="0" applyFont="1" applyFill="1" applyBorder="1"/>
    <xf numFmtId="0" fontId="0" fillId="0" borderId="50" xfId="0" applyBorder="1" applyAlignment="1">
      <alignment horizontal="center" vertical="center"/>
    </xf>
    <xf numFmtId="0" fontId="20" fillId="33" borderId="32" xfId="0" applyFont="1" applyFill="1" applyBorder="1"/>
    <xf numFmtId="4" fontId="0" fillId="33" borderId="18" xfId="0" applyNumberFormat="1" applyFill="1" applyBorder="1"/>
    <xf numFmtId="4" fontId="0" fillId="33" borderId="17" xfId="0" applyNumberFormat="1" applyFont="1" applyFill="1" applyBorder="1"/>
    <xf numFmtId="0" fontId="0" fillId="0" borderId="69" xfId="0" applyBorder="1"/>
    <xf numFmtId="0" fontId="0" fillId="0" borderId="24" xfId="0" applyBorder="1"/>
    <xf numFmtId="0" fontId="20" fillId="33" borderId="33" xfId="0" applyFont="1" applyFill="1" applyBorder="1" applyAlignment="1">
      <alignment horizontal="right" vertical="center"/>
    </xf>
    <xf numFmtId="0" fontId="20" fillId="33" borderId="33" xfId="0" applyFont="1" applyFill="1" applyBorder="1"/>
    <xf numFmtId="0" fontId="16" fillId="33" borderId="46" xfId="0" applyFont="1" applyFill="1" applyBorder="1"/>
    <xf numFmtId="4" fontId="20" fillId="33" borderId="46" xfId="0" applyNumberFormat="1" applyFont="1" applyFill="1" applyBorder="1"/>
    <xf numFmtId="4" fontId="20" fillId="33" borderId="48" xfId="0" applyNumberFormat="1" applyFont="1" applyFill="1" applyBorder="1"/>
    <xf numFmtId="0" fontId="20" fillId="33" borderId="46" xfId="0" applyFont="1" applyFill="1" applyBorder="1"/>
    <xf numFmtId="0" fontId="20" fillId="33" borderId="35" xfId="0" applyFont="1" applyFill="1" applyBorder="1"/>
    <xf numFmtId="4" fontId="0" fillId="33" borderId="23" xfId="0" applyNumberFormat="1" applyFont="1" applyFill="1" applyBorder="1"/>
    <xf numFmtId="0" fontId="16" fillId="33" borderId="45" xfId="0" applyFont="1" applyFill="1" applyBorder="1"/>
    <xf numFmtId="4" fontId="16" fillId="33" borderId="45" xfId="0" applyNumberFormat="1" applyFont="1" applyFill="1" applyBorder="1"/>
    <xf numFmtId="4" fontId="16" fillId="33" borderId="46" xfId="0" applyNumberFormat="1" applyFont="1" applyFill="1" applyBorder="1"/>
    <xf numFmtId="4" fontId="0" fillId="33" borderId="62" xfId="0" applyNumberFormat="1" applyFill="1" applyBorder="1"/>
    <xf numFmtId="0" fontId="0" fillId="0" borderId="40" xfId="0" applyBorder="1"/>
    <xf numFmtId="0" fontId="0" fillId="33" borderId="36" xfId="0" applyFill="1" applyBorder="1"/>
    <xf numFmtId="0" fontId="0" fillId="0" borderId="60" xfId="0" applyBorder="1" applyAlignment="1">
      <alignment horizontal="center" vertical="center"/>
    </xf>
    <xf numFmtId="4" fontId="20" fillId="33" borderId="33" xfId="0" applyNumberFormat="1" applyFont="1" applyFill="1" applyBorder="1"/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16" fillId="33" borderId="33" xfId="0" applyFont="1" applyFill="1" applyBorder="1" applyAlignment="1">
      <alignment wrapText="1"/>
    </xf>
    <xf numFmtId="0" fontId="0" fillId="0" borderId="69" xfId="0" applyBorder="1" applyAlignment="1">
      <alignment horizontal="center" vertical="center"/>
    </xf>
    <xf numFmtId="0" fontId="0" fillId="0" borderId="23" xfId="0" applyBorder="1"/>
    <xf numFmtId="0" fontId="0" fillId="33" borderId="70" xfId="0" applyFill="1" applyBorder="1"/>
    <xf numFmtId="4" fontId="0" fillId="33" borderId="51" xfId="0" applyNumberFormat="1" applyFill="1" applyBorder="1"/>
    <xf numFmtId="0" fontId="0" fillId="33" borderId="68" xfId="0" applyFill="1" applyBorder="1"/>
    <xf numFmtId="4" fontId="0" fillId="33" borderId="22" xfId="0" applyNumberFormat="1" applyFont="1" applyFill="1" applyBorder="1"/>
    <xf numFmtId="0" fontId="16" fillId="33" borderId="0" xfId="0" applyFont="1" applyFill="1" applyBorder="1" applyAlignment="1">
      <alignment wrapText="1"/>
    </xf>
    <xf numFmtId="0" fontId="0" fillId="33" borderId="19" xfId="0" applyFill="1" applyBorder="1" applyAlignment="1">
      <alignment wrapText="1"/>
    </xf>
    <xf numFmtId="0" fontId="0" fillId="0" borderId="64" xfId="0" applyBorder="1"/>
    <xf numFmtId="0" fontId="0" fillId="0" borderId="34" xfId="0" applyBorder="1"/>
    <xf numFmtId="4" fontId="16" fillId="33" borderId="24" xfId="0" applyNumberFormat="1" applyFont="1" applyFill="1" applyBorder="1" applyAlignment="1">
      <alignment horizontal="left" vertical="top"/>
    </xf>
    <xf numFmtId="4" fontId="16" fillId="33" borderId="23" xfId="0" applyNumberFormat="1" applyFont="1" applyFill="1" applyBorder="1" applyAlignment="1">
      <alignment horizontal="left" vertical="top"/>
    </xf>
    <xf numFmtId="0" fontId="0" fillId="0" borderId="5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50" xfId="0" applyBorder="1"/>
    <xf numFmtId="0" fontId="0" fillId="0" borderId="33" xfId="0" applyFill="1" applyBorder="1"/>
    <xf numFmtId="0" fontId="0" fillId="34" borderId="50" xfId="0" applyFill="1" applyBorder="1"/>
    <xf numFmtId="0" fontId="0" fillId="0" borderId="50" xfId="0" applyFill="1" applyBorder="1"/>
    <xf numFmtId="165" fontId="16" fillId="33" borderId="24" xfId="0" applyNumberFormat="1" applyFont="1" applyFill="1" applyBorder="1" applyAlignment="1">
      <alignment horizontal="left" vertical="top"/>
    </xf>
    <xf numFmtId="165" fontId="16" fillId="33" borderId="23" xfId="0" applyNumberFormat="1" applyFont="1" applyFill="1" applyBorder="1" applyAlignment="1">
      <alignment horizontal="left" vertical="top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8"/>
  <sheetViews>
    <sheetView tabSelected="1" topLeftCell="A102" zoomScaleNormal="100" workbookViewId="0">
      <selection activeCell="H142" sqref="H142"/>
    </sheetView>
  </sheetViews>
  <sheetFormatPr defaultRowHeight="15" x14ac:dyDescent="0.25"/>
  <cols>
    <col min="1" max="1" width="4.28515625" style="2" customWidth="1"/>
    <col min="2" max="2" width="36" style="2" customWidth="1"/>
    <col min="3" max="3" width="22.28515625" style="4" customWidth="1"/>
    <col min="4" max="4" width="16.5703125" style="4" customWidth="1"/>
    <col min="5" max="5" width="12.28515625" style="5" customWidth="1"/>
    <col min="6" max="6" width="9.140625" style="4"/>
    <col min="7" max="7" width="44.42578125" style="2" bestFit="1" customWidth="1"/>
    <col min="8" max="9" width="9.140625" style="2"/>
    <col min="10" max="10" width="20.28515625" style="2" customWidth="1"/>
    <col min="11" max="16384" width="9.140625" style="2"/>
  </cols>
  <sheetData>
    <row r="1" spans="1:15" ht="22.5" customHeight="1" x14ac:dyDescent="0.25">
      <c r="A1" s="2" t="s">
        <v>38</v>
      </c>
      <c r="B1" s="3"/>
    </row>
    <row r="2" spans="1:15" ht="18.75" customHeight="1" x14ac:dyDescent="0.25">
      <c r="A2" s="2" t="s">
        <v>39</v>
      </c>
      <c r="D2" s="6" t="s">
        <v>94</v>
      </c>
    </row>
    <row r="3" spans="1:15" ht="15.75" thickBot="1" x14ac:dyDescent="0.3">
      <c r="G3" s="7" t="s">
        <v>40</v>
      </c>
    </row>
    <row r="4" spans="1:15" s="3" customFormat="1" ht="45.75" thickBot="1" x14ac:dyDescent="0.3">
      <c r="B4" s="8" t="s">
        <v>0</v>
      </c>
      <c r="C4" s="9" t="s">
        <v>1</v>
      </c>
      <c r="D4" s="10" t="s">
        <v>41</v>
      </c>
      <c r="E4" s="11" t="s">
        <v>2</v>
      </c>
      <c r="F4" s="9" t="s">
        <v>3</v>
      </c>
      <c r="G4" s="12" t="s">
        <v>42</v>
      </c>
      <c r="H4" s="204"/>
      <c r="I4" s="205"/>
    </row>
    <row r="5" spans="1:15" s="3" customFormat="1" hidden="1" x14ac:dyDescent="0.25">
      <c r="B5" s="30"/>
      <c r="C5" s="31"/>
      <c r="D5" s="31"/>
      <c r="E5" s="92"/>
      <c r="F5" s="86"/>
      <c r="G5" s="85"/>
      <c r="H5" s="206"/>
      <c r="I5" s="54"/>
      <c r="J5"/>
      <c r="K5"/>
      <c r="L5"/>
      <c r="M5" s="14"/>
      <c r="N5" s="14"/>
      <c r="O5" s="14"/>
    </row>
    <row r="6" spans="1:15" s="3" customFormat="1" hidden="1" x14ac:dyDescent="0.25">
      <c r="B6" s="34" t="s">
        <v>80</v>
      </c>
      <c r="C6" s="35">
        <v>90858405155</v>
      </c>
      <c r="D6" s="35" t="s">
        <v>81</v>
      </c>
      <c r="E6" s="93"/>
      <c r="F6" s="34"/>
      <c r="G6" s="66"/>
      <c r="H6" s="76"/>
      <c r="I6" s="54"/>
      <c r="J6" s="14"/>
      <c r="K6" s="14"/>
      <c r="L6" s="14"/>
      <c r="M6" s="14"/>
      <c r="N6" s="14"/>
      <c r="O6" s="14"/>
    </row>
    <row r="7" spans="1:15" ht="15.75" hidden="1" thickBot="1" x14ac:dyDescent="0.3">
      <c r="B7" s="32" t="s">
        <v>34</v>
      </c>
      <c r="C7" s="33">
        <v>13111840409</v>
      </c>
      <c r="D7" s="33" t="s">
        <v>10</v>
      </c>
      <c r="E7" s="94"/>
      <c r="F7" s="82"/>
      <c r="G7" s="33"/>
      <c r="H7" s="76"/>
      <c r="I7" s="54"/>
    </row>
    <row r="8" spans="1:15" ht="15.75" hidden="1" thickBot="1" x14ac:dyDescent="0.3">
      <c r="B8" s="144"/>
      <c r="C8" s="145"/>
      <c r="D8" s="57" t="s">
        <v>50</v>
      </c>
      <c r="E8" s="63"/>
      <c r="F8" s="83">
        <v>3211</v>
      </c>
      <c r="G8" s="58" t="s">
        <v>35</v>
      </c>
      <c r="H8" s="76"/>
      <c r="I8" s="54"/>
    </row>
    <row r="9" spans="1:15" hidden="1" x14ac:dyDescent="0.25">
      <c r="B9" s="30" t="s">
        <v>82</v>
      </c>
      <c r="C9" s="31">
        <v>21607919718</v>
      </c>
      <c r="D9" s="31" t="s">
        <v>10</v>
      </c>
      <c r="E9" s="92"/>
      <c r="F9" s="87"/>
      <c r="G9" s="65"/>
      <c r="H9" s="76"/>
      <c r="I9" s="54"/>
    </row>
    <row r="10" spans="1:15" hidden="1" x14ac:dyDescent="0.25">
      <c r="B10" s="34" t="s">
        <v>83</v>
      </c>
      <c r="C10" s="35"/>
      <c r="D10" s="35" t="s">
        <v>84</v>
      </c>
      <c r="E10" s="93"/>
      <c r="F10" s="76"/>
      <c r="G10" s="66"/>
      <c r="H10" s="76"/>
      <c r="I10" s="54"/>
    </row>
    <row r="11" spans="1:15" ht="15.75" hidden="1" thickBot="1" x14ac:dyDescent="0.3">
      <c r="B11" s="32" t="s">
        <v>77</v>
      </c>
      <c r="C11" s="33">
        <v>89811416156</v>
      </c>
      <c r="D11" s="33" t="s">
        <v>10</v>
      </c>
      <c r="E11" s="94"/>
      <c r="F11" s="82"/>
      <c r="G11" s="67"/>
      <c r="H11" s="76"/>
      <c r="I11" s="54"/>
      <c r="N11" s="7"/>
    </row>
    <row r="12" spans="1:15" ht="15.75" hidden="1" thickBot="1" x14ac:dyDescent="0.3">
      <c r="A12" s="13"/>
      <c r="B12" s="74"/>
      <c r="C12" s="88"/>
      <c r="D12" s="89" t="s">
        <v>50</v>
      </c>
      <c r="E12" s="90">
        <f>E11+E10+E9</f>
        <v>0</v>
      </c>
      <c r="F12" s="83">
        <v>3213</v>
      </c>
      <c r="G12" s="83" t="s">
        <v>37</v>
      </c>
      <c r="H12" s="76"/>
      <c r="I12" s="54"/>
    </row>
    <row r="13" spans="1:15" ht="15.75" hidden="1" thickBot="1" x14ac:dyDescent="0.3">
      <c r="A13" s="13"/>
      <c r="B13" s="41"/>
      <c r="C13" s="42"/>
      <c r="D13" s="91"/>
      <c r="E13" s="80"/>
      <c r="F13" s="41"/>
      <c r="G13" s="137"/>
      <c r="H13" s="76"/>
      <c r="I13" s="54"/>
    </row>
    <row r="14" spans="1:15" x14ac:dyDescent="0.25">
      <c r="B14" s="30" t="s">
        <v>69</v>
      </c>
      <c r="C14" s="31">
        <v>64546066176</v>
      </c>
      <c r="D14" s="31" t="s">
        <v>10</v>
      </c>
      <c r="E14" s="65">
        <v>54.38</v>
      </c>
      <c r="F14" s="30"/>
      <c r="G14" s="65"/>
      <c r="H14" s="76"/>
      <c r="I14" s="54"/>
    </row>
    <row r="15" spans="1:15" x14ac:dyDescent="0.25">
      <c r="B15" s="150" t="s">
        <v>70</v>
      </c>
      <c r="C15" s="35">
        <v>44110106406</v>
      </c>
      <c r="D15" s="35" t="s">
        <v>5</v>
      </c>
      <c r="E15" s="66">
        <v>393.08</v>
      </c>
      <c r="F15" s="34"/>
      <c r="G15" s="66"/>
      <c r="H15" s="76"/>
      <c r="I15" s="54"/>
    </row>
    <row r="16" spans="1:15" x14ac:dyDescent="0.25">
      <c r="B16" s="72" t="s">
        <v>62</v>
      </c>
      <c r="C16" s="141">
        <v>51644974425</v>
      </c>
      <c r="D16" s="44" t="s">
        <v>63</v>
      </c>
      <c r="E16" s="93">
        <v>1748.63</v>
      </c>
      <c r="F16" s="34"/>
      <c r="G16" s="66"/>
      <c r="H16" s="76"/>
      <c r="I16" s="54"/>
      <c r="L16" s="13"/>
    </row>
    <row r="17" spans="1:16384" x14ac:dyDescent="0.25">
      <c r="B17" s="34" t="s">
        <v>86</v>
      </c>
      <c r="C17" s="35">
        <v>58843087891</v>
      </c>
      <c r="D17" s="35" t="s">
        <v>10</v>
      </c>
      <c r="E17" s="93">
        <v>23.4</v>
      </c>
      <c r="F17" s="34"/>
      <c r="G17" s="66"/>
      <c r="H17" s="76"/>
      <c r="I17" s="54"/>
    </row>
    <row r="18" spans="1:16384" x14ac:dyDescent="0.25">
      <c r="B18" s="34" t="s">
        <v>95</v>
      </c>
      <c r="C18" s="35">
        <v>56193541961</v>
      </c>
      <c r="D18" s="35" t="s">
        <v>10</v>
      </c>
      <c r="E18" s="93">
        <v>56.5</v>
      </c>
      <c r="F18" s="34"/>
      <c r="G18" s="66"/>
      <c r="H18" s="76"/>
      <c r="I18" s="54"/>
    </row>
    <row r="19" spans="1:16384" x14ac:dyDescent="0.25">
      <c r="B19" s="34" t="s">
        <v>60</v>
      </c>
      <c r="C19" s="35">
        <v>22248533094</v>
      </c>
      <c r="D19" s="35" t="s">
        <v>85</v>
      </c>
      <c r="E19" s="66">
        <v>625.04</v>
      </c>
      <c r="F19" s="34"/>
      <c r="G19" s="66"/>
      <c r="H19" s="76"/>
      <c r="I19" s="54"/>
    </row>
    <row r="20" spans="1:16384" x14ac:dyDescent="0.25">
      <c r="B20" s="34" t="s">
        <v>96</v>
      </c>
      <c r="C20" s="35">
        <v>40531374434</v>
      </c>
      <c r="D20" s="35" t="s">
        <v>48</v>
      </c>
      <c r="E20" s="93">
        <v>165</v>
      </c>
      <c r="F20" s="34"/>
      <c r="G20" s="66"/>
      <c r="H20" s="76"/>
      <c r="I20" s="54"/>
    </row>
    <row r="21" spans="1:16384" x14ac:dyDescent="0.25">
      <c r="B21" s="34" t="s">
        <v>97</v>
      </c>
      <c r="C21" s="35">
        <v>55579522185</v>
      </c>
      <c r="D21" s="35" t="s">
        <v>98</v>
      </c>
      <c r="E21" s="93">
        <v>28</v>
      </c>
      <c r="F21"/>
      <c r="G21" s="66"/>
      <c r="H21" s="76"/>
      <c r="I21" s="54"/>
    </row>
    <row r="22" spans="1:16384" x14ac:dyDescent="0.25">
      <c r="A22" s="13"/>
      <c r="B22" s="34" t="s">
        <v>99</v>
      </c>
      <c r="C22" s="35">
        <v>75508100288</v>
      </c>
      <c r="D22" s="35" t="s">
        <v>10</v>
      </c>
      <c r="E22" s="93">
        <v>13</v>
      </c>
      <c r="F22"/>
      <c r="G22" s="66"/>
      <c r="H22" s="76"/>
      <c r="I22" s="54"/>
    </row>
    <row r="23" spans="1:16384" x14ac:dyDescent="0.25">
      <c r="A23" s="1"/>
      <c r="B23" s="34" t="s">
        <v>30</v>
      </c>
      <c r="C23" s="35">
        <v>73660371074</v>
      </c>
      <c r="D23" s="35" t="s">
        <v>26</v>
      </c>
      <c r="E23" s="93">
        <v>17.66</v>
      </c>
      <c r="F23" s="25"/>
      <c r="G23" s="66"/>
      <c r="H23" s="76"/>
      <c r="I23" s="5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ht="15.75" thickBot="1" x14ac:dyDescent="0.3">
      <c r="A24" s="1"/>
      <c r="B24" s="32" t="s">
        <v>65</v>
      </c>
      <c r="C24" s="33">
        <v>44138062462</v>
      </c>
      <c r="D24" s="33" t="s">
        <v>66</v>
      </c>
      <c r="E24" s="94">
        <v>174.84</v>
      </c>
      <c r="F24" s="34"/>
      <c r="G24" s="66"/>
      <c r="H24" s="76"/>
      <c r="I24" s="5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15.75" hidden="1" thickBot="1" x14ac:dyDescent="0.3">
      <c r="A25" s="1"/>
      <c r="B25" s="32"/>
      <c r="C25" s="33"/>
      <c r="D25" s="33"/>
      <c r="E25" s="94"/>
      <c r="F25" s="32"/>
      <c r="G25" s="67"/>
      <c r="H25" s="76"/>
      <c r="I25" s="5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.75" thickBot="1" x14ac:dyDescent="0.3">
      <c r="B26" s="145"/>
      <c r="C26" s="146"/>
      <c r="D26" s="62" t="s">
        <v>50</v>
      </c>
      <c r="E26" s="63">
        <f>E24+E23+E22+E21+E20+E19+E18+E17+E16+E15+E14</f>
        <v>3299.53</v>
      </c>
      <c r="F26" s="52">
        <v>3221</v>
      </c>
      <c r="G26" s="56" t="s">
        <v>25</v>
      </c>
      <c r="H26" s="76"/>
      <c r="I26" s="54"/>
    </row>
    <row r="27" spans="1:16384" x14ac:dyDescent="0.25">
      <c r="B27" s="22" t="s">
        <v>121</v>
      </c>
      <c r="C27" s="97">
        <v>665286614</v>
      </c>
      <c r="D27" s="97" t="s">
        <v>122</v>
      </c>
      <c r="E27" s="169">
        <v>110</v>
      </c>
      <c r="F27" s="60"/>
      <c r="G27" s="61"/>
      <c r="H27" s="76"/>
      <c r="I27" s="54"/>
      <c r="J27"/>
    </row>
    <row r="28" spans="1:16384" ht="15.75" thickBot="1" x14ac:dyDescent="0.3">
      <c r="B28" s="74" t="s">
        <v>117</v>
      </c>
      <c r="C28" s="60">
        <v>35067158852</v>
      </c>
      <c r="D28" s="60" t="s">
        <v>24</v>
      </c>
      <c r="E28" s="168">
        <v>700</v>
      </c>
      <c r="F28" s="116"/>
      <c r="G28" s="107"/>
      <c r="H28" s="76"/>
      <c r="I28" s="54"/>
      <c r="J28"/>
    </row>
    <row r="29" spans="1:16384" ht="15.75" thickBot="1" x14ac:dyDescent="0.3">
      <c r="B29" s="30"/>
      <c r="C29" s="148"/>
      <c r="D29" s="62" t="s">
        <v>50</v>
      </c>
      <c r="E29" s="55">
        <f>E27+E28</f>
        <v>810</v>
      </c>
      <c r="F29" s="171">
        <v>3213</v>
      </c>
      <c r="G29" s="81" t="s">
        <v>37</v>
      </c>
      <c r="H29" s="76"/>
      <c r="I29" s="54"/>
    </row>
    <row r="30" spans="1:16384" x14ac:dyDescent="0.25">
      <c r="B30" s="34" t="s">
        <v>43</v>
      </c>
      <c r="C30" s="35">
        <v>63073332379</v>
      </c>
      <c r="D30" s="151" t="s">
        <v>10</v>
      </c>
      <c r="E30" s="152">
        <v>3764.75</v>
      </c>
      <c r="F30" s="151"/>
      <c r="G30" s="105"/>
      <c r="H30" s="76"/>
      <c r="I30" s="54"/>
    </row>
    <row r="31" spans="1:16384" ht="15.75" thickBot="1" x14ac:dyDescent="0.3">
      <c r="B31" s="32" t="s">
        <v>44</v>
      </c>
      <c r="C31" s="33">
        <v>99393766301</v>
      </c>
      <c r="D31" s="33" t="s">
        <v>5</v>
      </c>
      <c r="E31" s="33">
        <v>515.04</v>
      </c>
      <c r="F31" s="33"/>
      <c r="G31" s="67"/>
      <c r="H31" s="76"/>
      <c r="I31" s="54"/>
    </row>
    <row r="32" spans="1:16384" ht="15.75" thickBot="1" x14ac:dyDescent="0.3">
      <c r="B32" s="139"/>
      <c r="C32" s="140"/>
      <c r="D32" s="62" t="s">
        <v>50</v>
      </c>
      <c r="E32" s="64">
        <f>E30+E31</f>
        <v>4279.79</v>
      </c>
      <c r="F32" s="46">
        <v>3223</v>
      </c>
      <c r="G32" s="58" t="s">
        <v>21</v>
      </c>
      <c r="H32" s="76"/>
      <c r="I32" s="54"/>
    </row>
    <row r="33" spans="2:9" ht="15.75" thickBot="1" x14ac:dyDescent="0.3">
      <c r="B33" s="30" t="s">
        <v>30</v>
      </c>
      <c r="C33" s="31">
        <v>73660371074</v>
      </c>
      <c r="D33" s="31" t="s">
        <v>26</v>
      </c>
      <c r="E33" s="65">
        <v>59.94</v>
      </c>
      <c r="F33" s="30"/>
      <c r="G33" s="65"/>
      <c r="H33" s="76"/>
      <c r="I33" s="54"/>
    </row>
    <row r="34" spans="2:9" ht="15.75" thickBot="1" x14ac:dyDescent="0.3">
      <c r="B34" s="32"/>
      <c r="C34" s="33"/>
      <c r="D34" s="62" t="s">
        <v>50</v>
      </c>
      <c r="E34" s="180">
        <f>E33</f>
        <v>59.94</v>
      </c>
      <c r="F34" s="32">
        <v>3224</v>
      </c>
      <c r="G34" s="67" t="s">
        <v>31</v>
      </c>
      <c r="H34" s="76"/>
      <c r="I34" s="54"/>
    </row>
    <row r="35" spans="2:9" ht="15.75" hidden="1" thickBot="1" x14ac:dyDescent="0.3">
      <c r="B35" s="139"/>
      <c r="C35" s="140"/>
      <c r="D35" s="62" t="s">
        <v>50</v>
      </c>
      <c r="E35" s="63">
        <f>E33+E34</f>
        <v>119.88</v>
      </c>
      <c r="F35" s="84">
        <v>3224</v>
      </c>
      <c r="G35" s="59" t="s">
        <v>31</v>
      </c>
      <c r="H35" s="76"/>
      <c r="I35" s="54"/>
    </row>
    <row r="36" spans="2:9" ht="15.75" hidden="1" thickBot="1" x14ac:dyDescent="0.3">
      <c r="B36" s="30"/>
      <c r="C36" s="31"/>
      <c r="D36" s="31"/>
      <c r="E36" s="65"/>
      <c r="F36" s="30"/>
      <c r="G36" s="85"/>
      <c r="H36" s="76"/>
      <c r="I36" s="54"/>
    </row>
    <row r="37" spans="2:9" ht="15.75" hidden="1" thickBot="1" x14ac:dyDescent="0.3">
      <c r="B37" s="34"/>
      <c r="C37" s="35"/>
      <c r="D37" s="35"/>
      <c r="E37" s="66"/>
      <c r="F37" s="34"/>
      <c r="G37" s="66"/>
      <c r="H37" s="76"/>
      <c r="I37" s="54"/>
    </row>
    <row r="38" spans="2:9" ht="15.75" hidden="1" thickBot="1" x14ac:dyDescent="0.3">
      <c r="B38" s="34"/>
      <c r="C38" s="35"/>
      <c r="D38" s="35"/>
      <c r="E38" s="66"/>
      <c r="F38" s="34"/>
      <c r="G38" s="66"/>
      <c r="H38" s="76"/>
      <c r="I38" s="54"/>
    </row>
    <row r="39" spans="2:9" ht="15.75" hidden="1" thickBot="1" x14ac:dyDescent="0.3">
      <c r="B39" s="32"/>
      <c r="C39" s="33"/>
      <c r="D39" s="33"/>
      <c r="E39" s="67"/>
      <c r="F39" s="32"/>
      <c r="G39" s="67"/>
      <c r="H39" s="76"/>
      <c r="I39" s="54"/>
    </row>
    <row r="40" spans="2:9" ht="15.75" hidden="1" thickBot="1" x14ac:dyDescent="0.3">
      <c r="B40" s="36"/>
      <c r="C40" s="36"/>
      <c r="D40" s="91" t="s">
        <v>50</v>
      </c>
      <c r="E40" s="96">
        <f>E36+E37+E38+E39</f>
        <v>0</v>
      </c>
      <c r="F40" s="42">
        <v>3225</v>
      </c>
      <c r="G40" s="58" t="s">
        <v>36</v>
      </c>
      <c r="H40" s="76"/>
      <c r="I40" s="54"/>
    </row>
    <row r="41" spans="2:9" ht="15.75" hidden="1" thickBot="1" x14ac:dyDescent="0.3">
      <c r="B41" s="30" t="s">
        <v>89</v>
      </c>
      <c r="C41" s="31">
        <v>2616321874</v>
      </c>
      <c r="D41" s="31" t="s">
        <v>90</v>
      </c>
      <c r="E41" s="92">
        <v>32.5</v>
      </c>
      <c r="F41" s="30"/>
      <c r="G41" s="95"/>
      <c r="H41" s="76"/>
      <c r="I41" s="207"/>
    </row>
    <row r="42" spans="2:9" ht="15.75" hidden="1" thickBot="1" x14ac:dyDescent="0.3">
      <c r="B42" s="34" t="s">
        <v>87</v>
      </c>
      <c r="C42" s="35">
        <v>6613235433</v>
      </c>
      <c r="D42" s="35" t="s">
        <v>88</v>
      </c>
      <c r="E42" s="93">
        <v>160.4</v>
      </c>
      <c r="F42" s="34"/>
      <c r="G42" s="99"/>
      <c r="H42" s="76"/>
      <c r="I42" s="207"/>
    </row>
    <row r="43" spans="2:9" ht="15.75" hidden="1" thickBot="1" x14ac:dyDescent="0.3">
      <c r="B43" s="34" t="s">
        <v>79</v>
      </c>
      <c r="C43" s="35">
        <v>52639870872</v>
      </c>
      <c r="D43" s="35" t="s">
        <v>5</v>
      </c>
      <c r="E43" s="93">
        <v>447.74</v>
      </c>
      <c r="F43" s="34"/>
      <c r="G43" s="99"/>
      <c r="H43" s="76"/>
      <c r="I43" s="207"/>
    </row>
    <row r="44" spans="2:9" ht="15.75" hidden="1" thickBot="1" x14ac:dyDescent="0.3">
      <c r="B44" s="32" t="s">
        <v>74</v>
      </c>
      <c r="C44" s="33">
        <v>32179081874</v>
      </c>
      <c r="D44" s="33" t="s">
        <v>75</v>
      </c>
      <c r="E44" s="94">
        <v>125</v>
      </c>
      <c r="F44" s="32"/>
      <c r="G44" s="67"/>
      <c r="H44" s="76"/>
      <c r="I44" s="207"/>
    </row>
    <row r="45" spans="2:9" ht="15.75" hidden="1" thickBot="1" x14ac:dyDescent="0.3">
      <c r="B45" s="139"/>
      <c r="C45" s="140"/>
      <c r="D45" s="62" t="s">
        <v>50</v>
      </c>
      <c r="E45" s="63">
        <f>E41+E42+E43+E44</f>
        <v>765.64</v>
      </c>
      <c r="F45" s="109">
        <v>3227</v>
      </c>
      <c r="G45" s="77" t="s">
        <v>76</v>
      </c>
      <c r="H45" s="76"/>
      <c r="I45" s="207"/>
    </row>
    <row r="46" spans="2:9" x14ac:dyDescent="0.25">
      <c r="B46" s="30"/>
      <c r="C46" s="31"/>
      <c r="D46" s="31"/>
      <c r="E46" s="92"/>
      <c r="F46" s="87"/>
      <c r="G46" s="65"/>
      <c r="H46" s="76"/>
      <c r="I46" s="207"/>
    </row>
    <row r="47" spans="2:9" x14ac:dyDescent="0.25">
      <c r="B47" s="34" t="s">
        <v>91</v>
      </c>
      <c r="C47" s="35">
        <v>70133616033</v>
      </c>
      <c r="D47" s="35" t="s">
        <v>10</v>
      </c>
      <c r="E47" s="93">
        <v>1188.02</v>
      </c>
      <c r="F47" s="76"/>
      <c r="G47" s="66"/>
      <c r="H47" s="76"/>
      <c r="I47" s="54"/>
    </row>
    <row r="48" spans="2:9" x14ac:dyDescent="0.25">
      <c r="B48" s="34" t="s">
        <v>19</v>
      </c>
      <c r="C48" s="35">
        <v>87311810356</v>
      </c>
      <c r="D48" s="35" t="s">
        <v>5</v>
      </c>
      <c r="E48" s="93">
        <v>500.31</v>
      </c>
      <c r="F48" s="76"/>
      <c r="G48" s="66"/>
      <c r="H48" s="76"/>
      <c r="I48" s="54"/>
    </row>
    <row r="49" spans="2:11" x14ac:dyDescent="0.25">
      <c r="B49" s="34" t="s">
        <v>23</v>
      </c>
      <c r="C49" s="35">
        <v>29524210204</v>
      </c>
      <c r="D49" s="35" t="s">
        <v>24</v>
      </c>
      <c r="E49" s="93">
        <v>218.05</v>
      </c>
      <c r="F49" s="76"/>
      <c r="G49" s="66"/>
      <c r="H49" s="76"/>
      <c r="I49" s="54"/>
    </row>
    <row r="50" spans="2:11" ht="15.75" thickBot="1" x14ac:dyDescent="0.3">
      <c r="B50" s="32" t="s">
        <v>45</v>
      </c>
      <c r="C50" s="33">
        <v>81793146560</v>
      </c>
      <c r="D50" s="33" t="s">
        <v>10</v>
      </c>
      <c r="E50" s="94">
        <v>28.31</v>
      </c>
      <c r="F50" s="82"/>
      <c r="G50" s="67"/>
      <c r="H50" s="76"/>
      <c r="I50" s="54"/>
    </row>
    <row r="51" spans="2:11" ht="15.75" thickBot="1" x14ac:dyDescent="0.3">
      <c r="B51" s="101"/>
      <c r="C51" s="102"/>
      <c r="D51" s="103" t="s">
        <v>50</v>
      </c>
      <c r="E51" s="104">
        <f>E48+E47+E49+E50</f>
        <v>1934.6899999999998</v>
      </c>
      <c r="F51" s="46">
        <v>3231</v>
      </c>
      <c r="G51" s="59" t="s">
        <v>20</v>
      </c>
      <c r="H51" s="76"/>
      <c r="I51" s="54"/>
    </row>
    <row r="52" spans="2:11" x14ac:dyDescent="0.25">
      <c r="B52" s="34" t="s">
        <v>73</v>
      </c>
      <c r="C52" s="35">
        <v>82266510597</v>
      </c>
      <c r="D52" s="35" t="s">
        <v>5</v>
      </c>
      <c r="E52" s="93">
        <v>655.30999999999995</v>
      </c>
      <c r="F52" s="30"/>
      <c r="G52" s="105"/>
      <c r="H52" s="76"/>
      <c r="I52" s="54"/>
    </row>
    <row r="53" spans="2:11" ht="15.75" thickBot="1" x14ac:dyDescent="0.3">
      <c r="B53" s="32" t="s">
        <v>59</v>
      </c>
      <c r="C53" s="33">
        <v>33542701027</v>
      </c>
      <c r="D53" s="33" t="s">
        <v>58</v>
      </c>
      <c r="E53" s="67">
        <v>475.31</v>
      </c>
      <c r="F53" s="108"/>
      <c r="G53" s="66"/>
      <c r="H53" s="76"/>
      <c r="I53" s="54"/>
    </row>
    <row r="54" spans="2:11" ht="15.75" thickBot="1" x14ac:dyDescent="0.3">
      <c r="B54" s="32"/>
      <c r="C54" s="33"/>
      <c r="D54" s="159" t="s">
        <v>50</v>
      </c>
      <c r="E54" s="181">
        <f>E53+E52</f>
        <v>1130.6199999999999</v>
      </c>
      <c r="F54" s="106">
        <v>3232</v>
      </c>
      <c r="G54" s="107" t="s">
        <v>123</v>
      </c>
      <c r="H54" s="76"/>
      <c r="I54" s="54"/>
      <c r="K54" s="13"/>
    </row>
    <row r="55" spans="2:11" ht="15.75" hidden="1" thickBot="1" x14ac:dyDescent="0.3">
      <c r="B55" s="68"/>
      <c r="C55" s="69"/>
      <c r="D55" s="57" t="s">
        <v>50</v>
      </c>
      <c r="E55" s="70">
        <f>E52+E53+E54</f>
        <v>2261.2399999999998</v>
      </c>
      <c r="F55" s="84">
        <v>3232</v>
      </c>
      <c r="G55" s="59" t="s">
        <v>17</v>
      </c>
      <c r="H55" s="76"/>
      <c r="I55" s="54"/>
      <c r="K55" s="13"/>
    </row>
    <row r="56" spans="2:11" ht="15.75" hidden="1" thickBot="1" x14ac:dyDescent="0.3">
      <c r="B56" s="30"/>
      <c r="C56" s="31"/>
      <c r="D56" s="31"/>
      <c r="E56" s="92"/>
      <c r="F56" s="108"/>
      <c r="G56" s="56"/>
      <c r="H56" s="76"/>
      <c r="I56" s="54"/>
    </row>
    <row r="57" spans="2:11" ht="15.75" hidden="1" thickBot="1" x14ac:dyDescent="0.3">
      <c r="B57" s="34" t="s">
        <v>64</v>
      </c>
      <c r="C57" s="35">
        <v>68419124305</v>
      </c>
      <c r="D57" s="35" t="s">
        <v>5</v>
      </c>
      <c r="E57" s="93"/>
      <c r="F57" s="82"/>
      <c r="G57" s="65"/>
      <c r="H57" s="76"/>
      <c r="I57" s="54"/>
    </row>
    <row r="58" spans="2:11" ht="15.75" hidden="1" thickBot="1" x14ac:dyDescent="0.3">
      <c r="B58" s="34" t="s">
        <v>69</v>
      </c>
      <c r="C58" s="35">
        <v>64546066176</v>
      </c>
      <c r="D58" s="35" t="s">
        <v>10</v>
      </c>
      <c r="E58" s="93"/>
      <c r="F58" s="73"/>
      <c r="G58" s="66"/>
      <c r="H58" s="76"/>
      <c r="I58" s="138"/>
    </row>
    <row r="59" spans="2:11" ht="15.75" hidden="1" thickBot="1" x14ac:dyDescent="0.3">
      <c r="B59" s="32" t="s">
        <v>70</v>
      </c>
      <c r="C59" s="33">
        <v>44110106406</v>
      </c>
      <c r="D59" s="33" t="s">
        <v>5</v>
      </c>
      <c r="E59" s="94"/>
      <c r="F59" s="76"/>
      <c r="G59" s="58"/>
      <c r="H59" s="76"/>
      <c r="I59" s="54"/>
    </row>
    <row r="60" spans="2:11" ht="15.75" hidden="1" thickBot="1" x14ac:dyDescent="0.3">
      <c r="B60" s="68"/>
      <c r="C60" s="69"/>
      <c r="D60" s="71" t="s">
        <v>50</v>
      </c>
      <c r="E60" s="70"/>
      <c r="F60" s="30">
        <v>3233</v>
      </c>
      <c r="G60" s="67" t="s">
        <v>12</v>
      </c>
      <c r="H60" s="76"/>
      <c r="I60" s="54"/>
    </row>
    <row r="61" spans="2:11" hidden="1" x14ac:dyDescent="0.25">
      <c r="B61" s="51"/>
      <c r="C61" s="142"/>
      <c r="D61" s="43"/>
      <c r="E61" s="92"/>
      <c r="F61" s="30"/>
      <c r="G61" s="85"/>
      <c r="H61" s="76"/>
      <c r="I61" s="54"/>
    </row>
    <row r="62" spans="2:11" x14ac:dyDescent="0.25">
      <c r="B62" s="34" t="s">
        <v>101</v>
      </c>
      <c r="C62" s="141">
        <v>13269963589</v>
      </c>
      <c r="D62" s="66" t="s">
        <v>102</v>
      </c>
      <c r="E62" s="36">
        <v>61.76</v>
      </c>
      <c r="F62" s="34"/>
      <c r="G62" s="66"/>
      <c r="H62" s="76"/>
      <c r="I62" s="54"/>
    </row>
    <row r="63" spans="2:11" x14ac:dyDescent="0.25">
      <c r="B63" s="72" t="s">
        <v>14</v>
      </c>
      <c r="C63" s="141">
        <v>80805858278</v>
      </c>
      <c r="D63" s="44" t="s">
        <v>5</v>
      </c>
      <c r="E63" s="93">
        <v>59.48</v>
      </c>
      <c r="F63" s="25"/>
      <c r="G63" s="66"/>
      <c r="H63" s="76"/>
      <c r="I63" s="54"/>
    </row>
    <row r="64" spans="2:11" hidden="1" x14ac:dyDescent="0.25">
      <c r="B64" s="72" t="s">
        <v>22</v>
      </c>
      <c r="C64" s="141">
        <v>6531901714</v>
      </c>
      <c r="D64" s="44" t="s">
        <v>5</v>
      </c>
      <c r="E64" s="93">
        <v>268.2</v>
      </c>
      <c r="F64" s="34"/>
      <c r="G64" s="66"/>
      <c r="H64" s="76"/>
      <c r="I64" s="54"/>
    </row>
    <row r="65" spans="2:9" hidden="1" x14ac:dyDescent="0.25">
      <c r="B65" s="72" t="s">
        <v>67</v>
      </c>
      <c r="C65" s="141">
        <v>3455963475</v>
      </c>
      <c r="D65" s="44" t="s">
        <v>27</v>
      </c>
      <c r="E65" s="93">
        <v>107</v>
      </c>
      <c r="F65" s="34"/>
      <c r="G65" s="66"/>
      <c r="H65" s="76"/>
      <c r="I65" s="54"/>
    </row>
    <row r="66" spans="2:9" hidden="1" x14ac:dyDescent="0.25">
      <c r="B66" s="72"/>
      <c r="C66" s="141"/>
      <c r="D66" s="44"/>
      <c r="E66" s="93"/>
      <c r="F66" s="34"/>
      <c r="G66" s="66"/>
      <c r="H66" s="76"/>
      <c r="I66" s="54"/>
    </row>
    <row r="67" spans="2:9" x14ac:dyDescent="0.25">
      <c r="B67" s="72" t="s">
        <v>47</v>
      </c>
      <c r="C67" s="141">
        <v>40531374434</v>
      </c>
      <c r="D67" s="44" t="s">
        <v>48</v>
      </c>
      <c r="E67" s="93">
        <v>356.21</v>
      </c>
      <c r="F67" s="34"/>
      <c r="G67" s="66"/>
      <c r="H67" s="76"/>
      <c r="I67" s="54"/>
    </row>
    <row r="68" spans="2:9" x14ac:dyDescent="0.25">
      <c r="B68" s="72" t="s">
        <v>46</v>
      </c>
      <c r="C68" s="141">
        <v>7969842379</v>
      </c>
      <c r="D68" s="44" t="s">
        <v>27</v>
      </c>
      <c r="E68" s="93">
        <v>26.01</v>
      </c>
      <c r="F68" s="129"/>
      <c r="G68" s="107"/>
      <c r="H68" s="76"/>
      <c r="I68" s="54"/>
    </row>
    <row r="69" spans="2:9" x14ac:dyDescent="0.25">
      <c r="B69" s="155" t="s">
        <v>67</v>
      </c>
      <c r="C69" s="156">
        <v>3455963475</v>
      </c>
      <c r="D69" s="119" t="s">
        <v>27</v>
      </c>
      <c r="E69" s="120">
        <v>107</v>
      </c>
      <c r="F69" s="129"/>
      <c r="G69" s="107"/>
      <c r="H69" s="76"/>
      <c r="I69" s="54"/>
    </row>
    <row r="70" spans="2:9" x14ac:dyDescent="0.25">
      <c r="B70" s="167" t="s">
        <v>22</v>
      </c>
      <c r="C70" s="173">
        <v>6531901714</v>
      </c>
      <c r="D70" s="173" t="s">
        <v>5</v>
      </c>
      <c r="E70" s="187">
        <v>268.2</v>
      </c>
      <c r="F70" s="106"/>
      <c r="G70" s="107"/>
      <c r="H70" s="76"/>
      <c r="I70" s="54"/>
    </row>
    <row r="71" spans="2:9" ht="15.75" thickBot="1" x14ac:dyDescent="0.3">
      <c r="B71" s="32" t="s">
        <v>100</v>
      </c>
      <c r="C71" s="153">
        <v>54382731928</v>
      </c>
      <c r="D71" s="33" t="s">
        <v>5</v>
      </c>
      <c r="E71" s="67">
        <v>496.06</v>
      </c>
      <c r="F71" s="32"/>
      <c r="G71" s="67"/>
      <c r="H71" s="76"/>
      <c r="I71" s="54"/>
    </row>
    <row r="72" spans="2:9" ht="15.75" thickBot="1" x14ac:dyDescent="0.3">
      <c r="B72" s="68"/>
      <c r="C72" s="69"/>
      <c r="D72" s="57" t="s">
        <v>50</v>
      </c>
      <c r="E72" s="70">
        <f>E71+E70+E69+E68+E67+E63+E62</f>
        <v>1374.72</v>
      </c>
      <c r="F72" s="84">
        <v>3234</v>
      </c>
      <c r="G72" s="59" t="s">
        <v>7</v>
      </c>
      <c r="H72" s="76"/>
      <c r="I72" s="54"/>
    </row>
    <row r="73" spans="2:9" x14ac:dyDescent="0.25">
      <c r="B73" s="161" t="s">
        <v>100</v>
      </c>
      <c r="C73" s="162">
        <v>54382731928</v>
      </c>
      <c r="D73" s="162" t="s">
        <v>5</v>
      </c>
      <c r="E73" s="176">
        <v>3013.87</v>
      </c>
      <c r="F73" s="129"/>
      <c r="G73" s="160"/>
      <c r="H73" s="76"/>
      <c r="I73" s="54"/>
    </row>
    <row r="74" spans="2:9" x14ac:dyDescent="0.25">
      <c r="B74" s="167" t="s">
        <v>106</v>
      </c>
      <c r="C74" s="172" t="s">
        <v>107</v>
      </c>
      <c r="D74" s="173" t="s">
        <v>108</v>
      </c>
      <c r="E74" s="177">
        <v>251.64</v>
      </c>
      <c r="F74" s="167"/>
      <c r="G74" s="66"/>
      <c r="H74" s="76"/>
      <c r="I74" s="54"/>
    </row>
    <row r="75" spans="2:9" x14ac:dyDescent="0.25">
      <c r="B75" s="25" t="s">
        <v>109</v>
      </c>
      <c r="C75" s="54">
        <v>73293310543</v>
      </c>
      <c r="D75" s="54" t="s">
        <v>5</v>
      </c>
      <c r="E75" s="175">
        <v>120</v>
      </c>
      <c r="F75" s="35"/>
      <c r="G75" s="61"/>
      <c r="H75" s="76"/>
      <c r="I75" s="54"/>
    </row>
    <row r="76" spans="2:9" x14ac:dyDescent="0.25">
      <c r="B76" s="167" t="s">
        <v>104</v>
      </c>
      <c r="C76" s="172">
        <v>67100119298</v>
      </c>
      <c r="D76" s="173" t="s">
        <v>5</v>
      </c>
      <c r="E76" s="175">
        <v>1621.4</v>
      </c>
      <c r="F76" s="106"/>
      <c r="G76" s="66"/>
      <c r="H76" s="76"/>
      <c r="I76" s="54"/>
    </row>
    <row r="77" spans="2:9" ht="15.75" thickBot="1" x14ac:dyDescent="0.3">
      <c r="B77" s="34" t="s">
        <v>103</v>
      </c>
      <c r="C77" s="35">
        <v>43047317885</v>
      </c>
      <c r="D77" s="35" t="s">
        <v>5</v>
      </c>
      <c r="E77" s="93">
        <v>1621.4</v>
      </c>
      <c r="F77" s="34"/>
      <c r="G77" s="99"/>
      <c r="H77" s="76"/>
      <c r="I77" s="54"/>
    </row>
    <row r="78" spans="2:9" ht="15.75" hidden="1" thickBot="1" x14ac:dyDescent="0.3">
      <c r="B78" s="32" t="s">
        <v>71</v>
      </c>
      <c r="C78" s="33">
        <v>48579920776</v>
      </c>
      <c r="D78" s="33" t="s">
        <v>72</v>
      </c>
      <c r="E78" s="94">
        <v>583</v>
      </c>
      <c r="F78" s="34">
        <v>3235</v>
      </c>
      <c r="G78" s="66"/>
      <c r="H78" s="76"/>
      <c r="I78" s="54"/>
    </row>
    <row r="79" spans="2:9" ht="15.75" hidden="1" thickBot="1" x14ac:dyDescent="0.3">
      <c r="B79" s="40" t="s">
        <v>109</v>
      </c>
      <c r="C79" s="52">
        <v>73293310543</v>
      </c>
      <c r="D79" s="52" t="s">
        <v>5</v>
      </c>
      <c r="E79" s="195">
        <v>120</v>
      </c>
      <c r="F79" s="34"/>
      <c r="G79" s="66"/>
      <c r="H79" s="76"/>
      <c r="I79" s="54"/>
    </row>
    <row r="80" spans="2:9" ht="15.75" hidden="1" thickBot="1" x14ac:dyDescent="0.3">
      <c r="B80" s="194" t="s">
        <v>104</v>
      </c>
      <c r="C80" s="19">
        <v>67100119298</v>
      </c>
      <c r="D80" s="19" t="s">
        <v>105</v>
      </c>
      <c r="E80" s="164">
        <v>1621.4</v>
      </c>
      <c r="F80" s="129">
        <v>3235</v>
      </c>
      <c r="G80" s="107" t="s">
        <v>8</v>
      </c>
      <c r="H80" s="76"/>
      <c r="I80" s="54"/>
    </row>
    <row r="81" spans="1:10" ht="15.75" thickBot="1" x14ac:dyDescent="0.3">
      <c r="B81" s="110" t="s">
        <v>71</v>
      </c>
      <c r="C81" s="111">
        <v>48579920776</v>
      </c>
      <c r="D81" s="111" t="s">
        <v>72</v>
      </c>
      <c r="E81" s="197">
        <v>583</v>
      </c>
      <c r="F81" s="178"/>
      <c r="G81" s="59"/>
      <c r="H81" s="76"/>
      <c r="I81" s="54"/>
    </row>
    <row r="82" spans="1:10" ht="15.75" hidden="1" thickBot="1" x14ac:dyDescent="0.3">
      <c r="B82" s="84"/>
      <c r="C82" s="46"/>
      <c r="D82" s="163" t="s">
        <v>50</v>
      </c>
      <c r="E82" s="55">
        <f>E78+E77+E76+E75+E74+E73</f>
        <v>7211.31</v>
      </c>
      <c r="F82" s="84">
        <v>3236</v>
      </c>
      <c r="G82" s="59"/>
      <c r="H82" s="76"/>
      <c r="I82" s="54"/>
    </row>
    <row r="83" spans="1:10" ht="15.75" hidden="1" thickBot="1" x14ac:dyDescent="0.3">
      <c r="B83" s="84"/>
      <c r="C83" s="46"/>
      <c r="D83" s="46" t="s">
        <v>50</v>
      </c>
      <c r="E83" s="133">
        <f>E77+E78+E79</f>
        <v>2324.4</v>
      </c>
      <c r="F83" s="39">
        <v>3236</v>
      </c>
      <c r="G83" s="143" t="s">
        <v>78</v>
      </c>
      <c r="H83" s="76"/>
      <c r="I83" s="54"/>
      <c r="J83"/>
    </row>
    <row r="84" spans="1:10" ht="15.75" hidden="1" thickBot="1" x14ac:dyDescent="0.3">
      <c r="B84" s="68"/>
      <c r="C84" s="69"/>
      <c r="D84" s="62" t="s">
        <v>50</v>
      </c>
      <c r="E84" s="70">
        <f>E74+E75+E76+E78+E79+E80</f>
        <v>4317.4400000000005</v>
      </c>
      <c r="F84" s="34"/>
      <c r="G84" s="66"/>
      <c r="H84" s="76"/>
      <c r="I84" s="54"/>
    </row>
    <row r="85" spans="1:10" hidden="1" x14ac:dyDescent="0.25">
      <c r="B85" s="30" t="s">
        <v>4</v>
      </c>
      <c r="C85" s="31">
        <v>87500773013</v>
      </c>
      <c r="D85" s="31" t="s">
        <v>5</v>
      </c>
      <c r="E85" s="92">
        <v>3950.8</v>
      </c>
      <c r="F85" s="34"/>
      <c r="G85" s="174"/>
      <c r="H85" s="76"/>
      <c r="I85" s="54"/>
    </row>
    <row r="86" spans="1:10" hidden="1" x14ac:dyDescent="0.25">
      <c r="B86" s="34"/>
      <c r="C86" s="35"/>
      <c r="D86" s="35"/>
      <c r="E86" s="93"/>
      <c r="F86" s="34"/>
      <c r="G86" s="174"/>
      <c r="H86" s="76"/>
      <c r="I86" s="54"/>
    </row>
    <row r="87" spans="1:10" hidden="1" x14ac:dyDescent="0.25">
      <c r="B87" s="25"/>
      <c r="C87" s="54"/>
      <c r="D87" s="54" t="s">
        <v>5</v>
      </c>
      <c r="E87" s="93"/>
      <c r="F87" s="34"/>
      <c r="G87" s="66"/>
      <c r="H87" s="76"/>
      <c r="I87" s="54"/>
    </row>
    <row r="88" spans="1:10" ht="15.75" thickBot="1" x14ac:dyDescent="0.3">
      <c r="B88" s="40"/>
      <c r="C88" s="52"/>
      <c r="D88" s="62" t="s">
        <v>50</v>
      </c>
      <c r="E88" s="55">
        <f>E81+E77+E76+E75+E74+E73</f>
        <v>7211.31</v>
      </c>
      <c r="F88" s="178">
        <v>3235</v>
      </c>
      <c r="G88" s="59" t="s">
        <v>120</v>
      </c>
      <c r="H88" s="76"/>
      <c r="I88" s="54"/>
    </row>
    <row r="89" spans="1:10" ht="15.75" thickBot="1" x14ac:dyDescent="0.3">
      <c r="A89" s="13"/>
      <c r="B89" s="25" t="s">
        <v>4</v>
      </c>
      <c r="C89" s="54">
        <v>87500773013</v>
      </c>
      <c r="D89" s="54" t="s">
        <v>5</v>
      </c>
      <c r="E89" s="93">
        <v>3950.8</v>
      </c>
      <c r="F89" s="40"/>
      <c r="G89" s="78"/>
      <c r="H89" s="76"/>
      <c r="I89" s="54"/>
    </row>
    <row r="90" spans="1:10" ht="15.75" thickBot="1" x14ac:dyDescent="0.3">
      <c r="B90" s="68"/>
      <c r="C90" s="69"/>
      <c r="D90" s="112" t="s">
        <v>50</v>
      </c>
      <c r="E90" s="70">
        <f>E89</f>
        <v>3950.8</v>
      </c>
      <c r="F90" s="84">
        <v>3237</v>
      </c>
      <c r="G90" s="59" t="s">
        <v>6</v>
      </c>
      <c r="H90" s="76"/>
      <c r="I90" s="54"/>
      <c r="J90"/>
    </row>
    <row r="91" spans="1:10" x14ac:dyDescent="0.25">
      <c r="B91" s="48"/>
      <c r="C91" s="49"/>
      <c r="D91" s="49"/>
      <c r="E91" s="113"/>
      <c r="F91" s="39"/>
      <c r="G91" s="105"/>
      <c r="H91" s="76"/>
      <c r="I91" s="54"/>
      <c r="J91"/>
    </row>
    <row r="92" spans="1:10" x14ac:dyDescent="0.25">
      <c r="B92" s="34" t="s">
        <v>9</v>
      </c>
      <c r="C92" s="35">
        <v>85821130368</v>
      </c>
      <c r="D92" s="35" t="s">
        <v>10</v>
      </c>
      <c r="E92" s="66">
        <v>15.36</v>
      </c>
      <c r="F92" s="34"/>
      <c r="G92" s="66"/>
      <c r="H92" s="76"/>
      <c r="I92" s="54"/>
      <c r="J92"/>
    </row>
    <row r="93" spans="1:10" x14ac:dyDescent="0.25">
      <c r="B93" s="154" t="s">
        <v>28</v>
      </c>
      <c r="C93" s="50">
        <v>14654537073</v>
      </c>
      <c r="D93" s="50" t="s">
        <v>10</v>
      </c>
      <c r="E93" s="114">
        <v>218.55</v>
      </c>
      <c r="F93" s="129"/>
      <c r="G93" s="130"/>
      <c r="H93" s="76"/>
      <c r="I93" s="54"/>
      <c r="J93"/>
    </row>
    <row r="94" spans="1:10" ht="15.75" thickBot="1" x14ac:dyDescent="0.3">
      <c r="B94" s="34" t="s">
        <v>13</v>
      </c>
      <c r="C94" s="35">
        <v>46118101286</v>
      </c>
      <c r="D94" s="116" t="s">
        <v>5</v>
      </c>
      <c r="E94" s="107">
        <v>149.31</v>
      </c>
      <c r="F94" s="32"/>
      <c r="G94" s="67"/>
      <c r="H94" s="76"/>
      <c r="I94" s="54"/>
      <c r="J94"/>
    </row>
    <row r="95" spans="1:10" ht="15.75" thickBot="1" x14ac:dyDescent="0.3">
      <c r="B95" s="32"/>
      <c r="C95" s="115"/>
      <c r="D95" s="112" t="s">
        <v>50</v>
      </c>
      <c r="E95" s="117">
        <f>E94+E93+E92</f>
        <v>383.22</v>
      </c>
      <c r="F95" s="110">
        <v>3238</v>
      </c>
      <c r="G95" s="58" t="s">
        <v>11</v>
      </c>
      <c r="H95" s="76"/>
      <c r="I95" s="54"/>
      <c r="J95"/>
    </row>
    <row r="96" spans="1:10" x14ac:dyDescent="0.25">
      <c r="B96" s="30" t="s">
        <v>15</v>
      </c>
      <c r="C96" s="31">
        <v>63041633582</v>
      </c>
      <c r="D96" s="31" t="s">
        <v>16</v>
      </c>
      <c r="E96" s="65">
        <v>61.39</v>
      </c>
      <c r="F96" s="30"/>
      <c r="G96" s="85"/>
      <c r="H96" s="76"/>
      <c r="I96" s="54"/>
      <c r="J96"/>
    </row>
    <row r="97" spans="2:12" ht="15.75" hidden="1" thickBot="1" x14ac:dyDescent="0.3">
      <c r="B97" s="34" t="s">
        <v>68</v>
      </c>
      <c r="C97" s="35">
        <v>33679708526</v>
      </c>
      <c r="D97" s="35" t="s">
        <v>10</v>
      </c>
      <c r="E97" s="185">
        <v>114.95</v>
      </c>
      <c r="F97" s="40"/>
      <c r="G97" s="78"/>
      <c r="H97" s="76"/>
      <c r="I97" s="54"/>
      <c r="J97"/>
    </row>
    <row r="98" spans="2:12" ht="15.75" hidden="1" thickBot="1" x14ac:dyDescent="0.3">
      <c r="B98" s="39" t="s">
        <v>110</v>
      </c>
      <c r="C98" s="36">
        <v>6779162480</v>
      </c>
      <c r="D98" s="35" t="s">
        <v>5</v>
      </c>
      <c r="E98" s="36">
        <v>895.85</v>
      </c>
      <c r="F98" s="41"/>
      <c r="G98" s="157"/>
      <c r="H98" s="76"/>
      <c r="I98" s="54"/>
      <c r="J98"/>
    </row>
    <row r="99" spans="2:12" x14ac:dyDescent="0.25">
      <c r="B99" s="72" t="s">
        <v>61</v>
      </c>
      <c r="C99" s="141">
        <v>4130015300</v>
      </c>
      <c r="D99" s="119" t="s">
        <v>5</v>
      </c>
      <c r="E99" s="183">
        <v>14</v>
      </c>
      <c r="F99" s="34"/>
      <c r="G99" s="66"/>
      <c r="H99" s="76"/>
      <c r="I99" s="54"/>
    </row>
    <row r="100" spans="2:12" x14ac:dyDescent="0.25">
      <c r="B100" s="184" t="s">
        <v>110</v>
      </c>
      <c r="C100" s="149">
        <v>6779162480</v>
      </c>
      <c r="D100" s="149" t="s">
        <v>5</v>
      </c>
      <c r="E100" s="196">
        <v>895.85</v>
      </c>
      <c r="F100" s="188"/>
      <c r="G100" s="99"/>
      <c r="H100" s="76"/>
      <c r="I100" s="54"/>
    </row>
    <row r="101" spans="2:12" ht="15.75" thickBot="1" x14ac:dyDescent="0.3">
      <c r="B101" t="s">
        <v>68</v>
      </c>
      <c r="C101">
        <v>33679708526</v>
      </c>
      <c r="D101" t="s">
        <v>10</v>
      </c>
      <c r="E101" s="118">
        <v>114.95</v>
      </c>
      <c r="F101" s="40"/>
      <c r="G101" s="78"/>
      <c r="H101" s="76"/>
      <c r="I101" s="54"/>
    </row>
    <row r="102" spans="2:12" ht="15.75" thickBot="1" x14ac:dyDescent="0.3">
      <c r="B102" s="40"/>
      <c r="C102" s="52"/>
      <c r="D102" s="62" t="s">
        <v>50</v>
      </c>
      <c r="E102" s="121">
        <f>E96+E99+E100+E101</f>
        <v>1086.19</v>
      </c>
      <c r="F102" s="131">
        <v>3239</v>
      </c>
      <c r="G102" s="59" t="s">
        <v>18</v>
      </c>
      <c r="H102" s="76"/>
      <c r="I102" s="54"/>
    </row>
    <row r="103" spans="2:12" ht="15.75" thickBot="1" x14ac:dyDescent="0.3">
      <c r="B103" s="30" t="s">
        <v>30</v>
      </c>
      <c r="C103" s="31">
        <v>73660371074</v>
      </c>
      <c r="D103" s="31" t="s">
        <v>26</v>
      </c>
      <c r="E103" s="65">
        <v>122.19</v>
      </c>
      <c r="F103" s="126"/>
      <c r="G103" s="105"/>
      <c r="H103" s="76"/>
      <c r="I103" s="54"/>
    </row>
    <row r="104" spans="2:12" ht="15.75" thickBot="1" x14ac:dyDescent="0.3">
      <c r="B104" s="34" t="s">
        <v>112</v>
      </c>
      <c r="C104" s="36">
        <v>62226620908</v>
      </c>
      <c r="D104" s="35" t="s">
        <v>10</v>
      </c>
      <c r="E104" s="66">
        <v>78.56</v>
      </c>
      <c r="F104" s="131"/>
      <c r="G104" s="59"/>
      <c r="H104" s="76"/>
      <c r="I104" s="54"/>
    </row>
    <row r="105" spans="2:12" ht="15.75" thickBot="1" x14ac:dyDescent="0.3">
      <c r="B105" s="32" t="s">
        <v>111</v>
      </c>
      <c r="C105" s="33">
        <v>78341009220</v>
      </c>
      <c r="D105" s="33" t="s">
        <v>5</v>
      </c>
      <c r="E105" s="94">
        <v>331.5</v>
      </c>
      <c r="F105" s="131"/>
      <c r="G105" s="59"/>
      <c r="H105" s="76"/>
      <c r="I105" s="54"/>
    </row>
    <row r="106" spans="2:12" ht="16.5" customHeight="1" thickBot="1" x14ac:dyDescent="0.3">
      <c r="B106" s="132"/>
      <c r="C106" s="47"/>
      <c r="D106" s="91" t="s">
        <v>50</v>
      </c>
      <c r="E106" s="79">
        <f>E103+E105+E104</f>
        <v>532.25</v>
      </c>
      <c r="F106" s="131">
        <v>3293</v>
      </c>
      <c r="G106" s="59" t="s">
        <v>29</v>
      </c>
      <c r="H106" s="76"/>
      <c r="I106" s="54"/>
    </row>
    <row r="107" spans="2:12" ht="15.75" thickBot="1" x14ac:dyDescent="0.3">
      <c r="B107" s="84" t="s">
        <v>116</v>
      </c>
      <c r="C107" s="46">
        <v>19366230031</v>
      </c>
      <c r="D107" s="46" t="s">
        <v>5</v>
      </c>
      <c r="E107" s="59">
        <v>49.99</v>
      </c>
      <c r="F107" s="131"/>
      <c r="G107" s="59"/>
      <c r="H107" s="206"/>
      <c r="I107" s="54"/>
    </row>
    <row r="108" spans="2:12" ht="15.75" thickBot="1" x14ac:dyDescent="0.3">
      <c r="B108" s="84"/>
      <c r="C108" s="46"/>
      <c r="D108" s="91" t="s">
        <v>50</v>
      </c>
      <c r="E108" s="112">
        <v>49.99</v>
      </c>
      <c r="F108" s="131">
        <v>3299</v>
      </c>
      <c r="G108" s="59" t="s">
        <v>93</v>
      </c>
      <c r="H108" s="206"/>
      <c r="I108" s="54"/>
    </row>
    <row r="109" spans="2:12" ht="15.75" hidden="1" thickBot="1" x14ac:dyDescent="0.3">
      <c r="B109" s="124"/>
      <c r="C109" s="125"/>
      <c r="D109" s="62" t="s">
        <v>50</v>
      </c>
      <c r="E109" s="55">
        <f>E108</f>
        <v>49.99</v>
      </c>
      <c r="F109" s="128"/>
      <c r="G109" s="81"/>
      <c r="H109" s="206"/>
      <c r="I109" s="54"/>
      <c r="K109" s="29"/>
      <c r="L109" s="27"/>
    </row>
    <row r="110" spans="2:12" ht="15.75" hidden="1" thickBot="1" x14ac:dyDescent="0.3">
      <c r="B110" s="30" t="s">
        <v>92</v>
      </c>
      <c r="C110" s="31">
        <v>23057039320</v>
      </c>
      <c r="D110" s="98"/>
      <c r="E110" s="113">
        <v>129.13999999999999</v>
      </c>
      <c r="F110" s="134"/>
      <c r="G110" s="15"/>
      <c r="H110" s="206"/>
      <c r="I110" s="54"/>
      <c r="K110" s="29"/>
      <c r="L110" s="27"/>
    </row>
    <row r="111" spans="2:12" ht="15.75" hidden="1" thickBot="1" x14ac:dyDescent="0.3">
      <c r="B111" s="34" t="s">
        <v>113</v>
      </c>
      <c r="C111" s="35">
        <v>92963223473</v>
      </c>
      <c r="D111" s="35" t="s">
        <v>10</v>
      </c>
      <c r="E111" s="35">
        <v>63.62</v>
      </c>
      <c r="F111" s="127"/>
      <c r="G111" s="59"/>
      <c r="H111" s="206"/>
      <c r="I111" s="54"/>
    </row>
    <row r="112" spans="2:12" ht="15.75" hidden="1" thickBot="1" x14ac:dyDescent="0.3">
      <c r="B112" s="40"/>
      <c r="C112" s="52"/>
      <c r="D112" s="52"/>
      <c r="E112" s="45"/>
      <c r="F112" s="127">
        <v>3431</v>
      </c>
      <c r="G112" s="59" t="s">
        <v>33</v>
      </c>
      <c r="H112" s="206"/>
      <c r="I112" s="54"/>
    </row>
    <row r="113" spans="2:9" ht="15.75" hidden="1" thickBot="1" x14ac:dyDescent="0.3">
      <c r="B113" s="68"/>
      <c r="C113" s="69"/>
      <c r="D113" s="71" t="s">
        <v>50</v>
      </c>
      <c r="E113" s="70">
        <f>E111+E112</f>
        <v>63.62</v>
      </c>
      <c r="F113" s="26"/>
      <c r="G113" s="38"/>
      <c r="H113" s="208"/>
      <c r="I113" s="54"/>
    </row>
    <row r="114" spans="2:9" ht="15" customHeight="1" thickBot="1" x14ac:dyDescent="0.3">
      <c r="B114" s="30" t="s">
        <v>113</v>
      </c>
      <c r="C114" s="31">
        <v>92963223473</v>
      </c>
      <c r="D114" s="31" t="s">
        <v>10</v>
      </c>
      <c r="E114" s="65">
        <v>63.62</v>
      </c>
      <c r="F114" s="189"/>
      <c r="G114" s="81"/>
      <c r="H114" s="206"/>
      <c r="I114" s="54"/>
    </row>
    <row r="115" spans="2:9" ht="15.75" hidden="1" thickBot="1" x14ac:dyDescent="0.3">
      <c r="B115" s="34"/>
      <c r="C115" s="35"/>
      <c r="D115" s="35"/>
      <c r="E115" s="93"/>
      <c r="F115" s="166">
        <v>3431</v>
      </c>
      <c r="G115" s="38" t="s">
        <v>119</v>
      </c>
      <c r="H115" s="206"/>
      <c r="I115" s="54"/>
    </row>
    <row r="116" spans="2:9" ht="15.75" hidden="1" thickBot="1" x14ac:dyDescent="0.3">
      <c r="B116" s="34"/>
      <c r="C116" s="35"/>
      <c r="D116" s="191" t="s">
        <v>50</v>
      </c>
      <c r="E116" s="182">
        <v>129.13999999999999</v>
      </c>
      <c r="F116" s="189"/>
      <c r="G116" s="81"/>
      <c r="H116" s="206"/>
      <c r="I116" s="54"/>
    </row>
    <row r="117" spans="2:9" ht="15.75" hidden="1" thickBot="1" x14ac:dyDescent="0.3">
      <c r="B117" s="34" t="s">
        <v>115</v>
      </c>
      <c r="C117" s="35">
        <v>39753545974</v>
      </c>
      <c r="D117" s="35" t="s">
        <v>10</v>
      </c>
      <c r="E117" s="93">
        <v>1050.7</v>
      </c>
      <c r="F117" s="189">
        <v>4241</v>
      </c>
      <c r="G117" s="81" t="s">
        <v>114</v>
      </c>
      <c r="H117" s="206"/>
      <c r="I117" s="54"/>
    </row>
    <row r="118" spans="2:9" ht="15.75" hidden="1" thickBot="1" x14ac:dyDescent="0.3">
      <c r="B118" s="34"/>
      <c r="C118" s="35"/>
      <c r="D118" s="165" t="s">
        <v>50</v>
      </c>
      <c r="E118" s="182">
        <f>E117</f>
        <v>1050.7</v>
      </c>
      <c r="F118" s="166"/>
      <c r="G118" s="38"/>
      <c r="H118" s="206"/>
      <c r="I118" s="54"/>
    </row>
    <row r="119" spans="2:9" ht="15.75" hidden="1" thickBot="1" x14ac:dyDescent="0.3">
      <c r="B119" s="34"/>
      <c r="C119" s="35"/>
      <c r="D119" s="35"/>
      <c r="E119" s="93"/>
      <c r="F119" s="17"/>
      <c r="G119" s="29"/>
      <c r="H119" s="206"/>
      <c r="I119" s="54"/>
    </row>
    <row r="120" spans="2:9" ht="14.25" customHeight="1" thickBot="1" x14ac:dyDescent="0.3">
      <c r="B120" s="32" t="s">
        <v>92</v>
      </c>
      <c r="C120" s="33">
        <v>23057039320</v>
      </c>
      <c r="D120" s="33" t="s">
        <v>5</v>
      </c>
      <c r="E120" s="67">
        <v>129.13999999999999</v>
      </c>
      <c r="F120" s="190"/>
      <c r="G120" s="59"/>
      <c r="H120" s="206"/>
      <c r="I120" s="54"/>
    </row>
    <row r="121" spans="2:9" ht="15.75" thickBot="1" x14ac:dyDescent="0.3">
      <c r="B121" s="84"/>
      <c r="C121" s="46"/>
      <c r="D121" s="62" t="s">
        <v>50</v>
      </c>
      <c r="E121" s="53">
        <f>E120+E114</f>
        <v>192.76</v>
      </c>
      <c r="F121" s="128">
        <v>3431</v>
      </c>
      <c r="G121" s="193" t="s">
        <v>119</v>
      </c>
      <c r="H121" s="206"/>
      <c r="I121" s="54"/>
    </row>
    <row r="122" spans="2:9" ht="16.5" customHeight="1" thickBot="1" x14ac:dyDescent="0.3">
      <c r="B122" s="200" t="s">
        <v>115</v>
      </c>
      <c r="C122" s="201">
        <v>39753545974</v>
      </c>
      <c r="D122" s="201" t="s">
        <v>10</v>
      </c>
      <c r="E122" s="179">
        <v>1050.7</v>
      </c>
      <c r="F122" s="186"/>
      <c r="G122" s="15"/>
      <c r="H122" s="206"/>
      <c r="I122" s="54"/>
    </row>
    <row r="123" spans="2:9" ht="15.75" thickBot="1" x14ac:dyDescent="0.3">
      <c r="B123" s="32"/>
      <c r="C123" s="33"/>
      <c r="D123" s="57" t="s">
        <v>50</v>
      </c>
      <c r="E123" s="117">
        <v>1050.7</v>
      </c>
      <c r="F123" s="127">
        <v>4241</v>
      </c>
      <c r="G123" s="193" t="s">
        <v>114</v>
      </c>
      <c r="H123" s="206"/>
      <c r="I123" s="54"/>
    </row>
    <row r="124" spans="2:9" ht="15.75" thickBot="1" x14ac:dyDescent="0.3">
      <c r="B124" s="19"/>
      <c r="C124" s="19"/>
      <c r="D124" s="158"/>
      <c r="E124" s="19"/>
      <c r="F124" s="147"/>
      <c r="G124" s="29"/>
      <c r="H124" s="206"/>
      <c r="I124" s="54"/>
    </row>
    <row r="125" spans="2:9" ht="15.75" thickBot="1" x14ac:dyDescent="0.3">
      <c r="B125" s="198"/>
      <c r="C125" s="199"/>
      <c r="D125" s="71" t="s">
        <v>50</v>
      </c>
      <c r="E125" s="202">
        <f>E123+E121+E108+E106+E102+E95+E90+E88+E72+E54+E51+E34+E32+E29+E26</f>
        <v>27346.51</v>
      </c>
      <c r="F125" s="203"/>
      <c r="G125" s="29"/>
      <c r="H125" s="206"/>
      <c r="I125" s="54"/>
    </row>
    <row r="126" spans="2:9" ht="15.75" thickBot="1" x14ac:dyDescent="0.3">
      <c r="B126" s="136"/>
      <c r="C126" s="136"/>
      <c r="D126" s="18"/>
      <c r="E126" s="135"/>
      <c r="F126" s="192"/>
      <c r="G126" s="170"/>
      <c r="H126" s="206"/>
      <c r="I126" s="54"/>
    </row>
    <row r="127" spans="2:9" x14ac:dyDescent="0.25">
      <c r="B127" s="22" t="s">
        <v>51</v>
      </c>
      <c r="C127" s="23"/>
      <c r="D127" s="23"/>
      <c r="E127" s="20">
        <v>11058.23</v>
      </c>
      <c r="F127" s="122">
        <v>3111</v>
      </c>
      <c r="G127" s="123" t="s">
        <v>52</v>
      </c>
      <c r="H127" s="206"/>
      <c r="I127" s="54"/>
    </row>
    <row r="128" spans="2:9" x14ac:dyDescent="0.25">
      <c r="B128" s="25" t="s">
        <v>51</v>
      </c>
      <c r="C128" s="26"/>
      <c r="D128" s="26"/>
      <c r="E128" s="20">
        <v>3140.88</v>
      </c>
      <c r="F128" s="26">
        <v>3113</v>
      </c>
      <c r="G128" s="38" t="s">
        <v>53</v>
      </c>
      <c r="H128" s="209"/>
      <c r="I128" s="207"/>
    </row>
    <row r="129" spans="2:11" x14ac:dyDescent="0.25">
      <c r="B129" s="25" t="s">
        <v>51</v>
      </c>
      <c r="C129" s="26"/>
      <c r="D129" s="26"/>
      <c r="E129" s="20">
        <v>2315.31</v>
      </c>
      <c r="F129" s="26">
        <v>3121</v>
      </c>
      <c r="G129" s="38" t="s">
        <v>32</v>
      </c>
      <c r="H129" s="209"/>
      <c r="I129" s="207"/>
    </row>
    <row r="130" spans="2:11" x14ac:dyDescent="0.25">
      <c r="B130" s="25" t="s">
        <v>51</v>
      </c>
      <c r="C130" s="26"/>
      <c r="D130" s="26"/>
      <c r="E130" s="20">
        <v>1614.23</v>
      </c>
      <c r="F130" s="26">
        <v>3132</v>
      </c>
      <c r="G130" s="38" t="s">
        <v>54</v>
      </c>
      <c r="H130" s="209"/>
      <c r="I130" s="207"/>
    </row>
    <row r="131" spans="2:11" x14ac:dyDescent="0.25">
      <c r="B131" s="25" t="s">
        <v>51</v>
      </c>
      <c r="C131" s="26"/>
      <c r="D131" s="26"/>
      <c r="E131" s="20">
        <v>24.15</v>
      </c>
      <c r="F131" s="26">
        <v>3211</v>
      </c>
      <c r="G131" s="38" t="s">
        <v>35</v>
      </c>
      <c r="H131" s="209"/>
      <c r="I131" s="207"/>
    </row>
    <row r="132" spans="2:11" x14ac:dyDescent="0.25">
      <c r="B132" s="25" t="s">
        <v>51</v>
      </c>
      <c r="C132" s="26"/>
      <c r="D132" s="26"/>
      <c r="E132" s="20">
        <v>28586.77</v>
      </c>
      <c r="F132" s="26">
        <v>3212</v>
      </c>
      <c r="G132" s="38" t="s">
        <v>55</v>
      </c>
      <c r="H132" s="206"/>
      <c r="I132" s="54"/>
      <c r="J132"/>
      <c r="K132"/>
    </row>
    <row r="133" spans="2:11" x14ac:dyDescent="0.25">
      <c r="B133" s="25" t="s">
        <v>51</v>
      </c>
      <c r="C133" s="26"/>
      <c r="D133" s="26"/>
      <c r="E133" s="20">
        <v>998</v>
      </c>
      <c r="F133" s="26">
        <v>3213</v>
      </c>
      <c r="G133" s="38" t="s">
        <v>37</v>
      </c>
      <c r="H133" s="209"/>
      <c r="I133" s="207"/>
    </row>
    <row r="134" spans="2:11" x14ac:dyDescent="0.25">
      <c r="B134" s="25" t="s">
        <v>51</v>
      </c>
      <c r="C134" s="26"/>
      <c r="D134" s="26"/>
      <c r="E134" s="20">
        <v>1421.45</v>
      </c>
      <c r="F134" s="26">
        <v>3237</v>
      </c>
      <c r="G134" s="38" t="s">
        <v>6</v>
      </c>
      <c r="H134" s="209"/>
      <c r="I134" s="207"/>
    </row>
    <row r="135" spans="2:11" x14ac:dyDescent="0.25">
      <c r="B135" s="25" t="s">
        <v>51</v>
      </c>
      <c r="C135" s="26"/>
      <c r="D135" s="26"/>
      <c r="E135" s="20">
        <v>388</v>
      </c>
      <c r="F135" s="26">
        <v>3291</v>
      </c>
      <c r="G135" s="38" t="s">
        <v>57</v>
      </c>
      <c r="H135" s="209"/>
      <c r="I135" s="207"/>
    </row>
    <row r="136" spans="2:11" x14ac:dyDescent="0.25">
      <c r="B136" s="25" t="s">
        <v>51</v>
      </c>
      <c r="C136" s="26"/>
      <c r="D136" s="26"/>
      <c r="E136" s="20">
        <v>120</v>
      </c>
      <c r="F136" s="26">
        <v>3295</v>
      </c>
      <c r="G136" s="38" t="s">
        <v>56</v>
      </c>
      <c r="H136" s="209"/>
      <c r="I136" s="207"/>
    </row>
    <row r="137" spans="2:11" ht="15.75" thickBot="1" x14ac:dyDescent="0.3">
      <c r="B137" s="25" t="s">
        <v>51</v>
      </c>
      <c r="C137" s="24"/>
      <c r="D137" s="26"/>
      <c r="E137" s="20">
        <v>6492.8</v>
      </c>
      <c r="F137" s="24">
        <v>3721</v>
      </c>
      <c r="G137" s="100" t="s">
        <v>118</v>
      </c>
      <c r="H137" s="209"/>
      <c r="I137" s="207"/>
    </row>
    <row r="138" spans="2:11" ht="15.75" thickBot="1" x14ac:dyDescent="0.3">
      <c r="B138" s="21"/>
      <c r="C138" s="19"/>
      <c r="D138" s="16" t="s">
        <v>49</v>
      </c>
      <c r="E138" s="210">
        <f>SUM(E127:E137)</f>
        <v>56159.820000000007</v>
      </c>
      <c r="F138" s="211"/>
      <c r="G138" s="29"/>
    </row>
    <row r="139" spans="2:11" x14ac:dyDescent="0.25">
      <c r="B139" s="19"/>
      <c r="C139" s="19"/>
      <c r="D139" s="19"/>
      <c r="E139" s="75"/>
      <c r="F139" s="29"/>
      <c r="G139" s="29"/>
    </row>
    <row r="140" spans="2:11" x14ac:dyDescent="0.25">
      <c r="B140" s="29"/>
      <c r="C140" s="29"/>
      <c r="D140" s="29"/>
      <c r="E140" s="17"/>
      <c r="F140" s="29"/>
      <c r="G140" s="29"/>
    </row>
    <row r="141" spans="2:11" x14ac:dyDescent="0.25">
      <c r="B141" s="29"/>
      <c r="C141" s="29"/>
      <c r="D141" s="29"/>
      <c r="E141" s="17"/>
      <c r="F141" s="29"/>
      <c r="G141" s="29"/>
    </row>
    <row r="142" spans="2:11" x14ac:dyDescent="0.25">
      <c r="B142" s="29"/>
      <c r="C142" s="29"/>
      <c r="D142" s="29"/>
      <c r="E142" s="37"/>
      <c r="F142" s="29"/>
      <c r="G142" s="29"/>
    </row>
    <row r="143" spans="2:11" x14ac:dyDescent="0.25">
      <c r="B143" s="29"/>
      <c r="C143" s="29"/>
      <c r="D143" s="29"/>
      <c r="E143" s="17"/>
      <c r="F143" s="29"/>
      <c r="G143" s="29"/>
    </row>
    <row r="144" spans="2:11" x14ac:dyDescent="0.25">
      <c r="B144" s="29"/>
      <c r="C144" s="29"/>
      <c r="D144" s="29"/>
      <c r="E144" s="17"/>
      <c r="F144" s="29"/>
      <c r="G144" s="29"/>
    </row>
    <row r="145" spans="2:7" x14ac:dyDescent="0.25">
      <c r="B145" s="29"/>
      <c r="C145" s="29"/>
      <c r="D145" s="29"/>
      <c r="E145" s="17"/>
      <c r="F145" s="29"/>
      <c r="G145" s="29"/>
    </row>
    <row r="146" spans="2:7" x14ac:dyDescent="0.25">
      <c r="B146" s="29"/>
      <c r="C146" s="29"/>
      <c r="D146" s="29"/>
      <c r="E146" s="29"/>
      <c r="F146" s="29"/>
      <c r="G146" s="29"/>
    </row>
    <row r="147" spans="2:7" x14ac:dyDescent="0.25">
      <c r="B147" s="29"/>
      <c r="C147" s="29"/>
      <c r="D147" s="29"/>
      <c r="E147" s="17"/>
      <c r="F147" s="29"/>
      <c r="G147" s="29"/>
    </row>
    <row r="148" spans="2:7" x14ac:dyDescent="0.25">
      <c r="B148" s="29"/>
      <c r="C148" s="29"/>
      <c r="D148" s="29"/>
      <c r="E148" s="29"/>
      <c r="F148" s="29"/>
      <c r="G148" s="29"/>
    </row>
    <row r="149" spans="2:7" x14ac:dyDescent="0.25">
      <c r="B149" s="29"/>
      <c r="C149" s="29"/>
      <c r="D149" s="29"/>
      <c r="E149" s="29"/>
      <c r="F149" s="29"/>
      <c r="G149" s="29"/>
    </row>
    <row r="150" spans="2:7" x14ac:dyDescent="0.25">
      <c r="B150" s="29"/>
      <c r="C150" s="29"/>
      <c r="D150" s="29"/>
      <c r="E150" s="29"/>
      <c r="F150" s="29"/>
      <c r="G150" s="29"/>
    </row>
    <row r="151" spans="2:7" x14ac:dyDescent="0.25">
      <c r="B151" s="29"/>
      <c r="C151" s="29"/>
      <c r="D151" s="29"/>
      <c r="E151" s="29"/>
      <c r="F151" s="29"/>
      <c r="G151" s="29"/>
    </row>
    <row r="152" spans="2:7" x14ac:dyDescent="0.25">
      <c r="B152" s="29"/>
      <c r="C152" s="29"/>
      <c r="D152" s="29"/>
      <c r="E152" s="29"/>
      <c r="F152" s="29"/>
      <c r="G152" s="29"/>
    </row>
    <row r="153" spans="2:7" x14ac:dyDescent="0.25">
      <c r="B153" s="29"/>
      <c r="C153" s="29"/>
      <c r="D153" s="29"/>
      <c r="E153" s="29"/>
      <c r="F153" s="29"/>
    </row>
    <row r="154" spans="2:7" x14ac:dyDescent="0.25">
      <c r="B154" s="29"/>
      <c r="C154" s="29"/>
      <c r="D154" s="29"/>
      <c r="E154" s="29"/>
      <c r="F154" s="29"/>
    </row>
    <row r="155" spans="2:7" x14ac:dyDescent="0.25">
      <c r="B155" s="29"/>
      <c r="C155" s="29"/>
      <c r="D155" s="29"/>
      <c r="E155" s="29"/>
    </row>
    <row r="156" spans="2:7" x14ac:dyDescent="0.25">
      <c r="B156" s="29"/>
      <c r="C156" s="29"/>
      <c r="D156" s="29"/>
      <c r="E156" s="29"/>
    </row>
    <row r="157" spans="2:7" x14ac:dyDescent="0.25">
      <c r="B157" s="29"/>
      <c r="C157" s="29"/>
      <c r="D157" s="29"/>
      <c r="E157" s="29"/>
    </row>
    <row r="158" spans="2:7" x14ac:dyDescent="0.25">
      <c r="B158" s="29"/>
      <c r="C158" s="29"/>
      <c r="D158" s="29"/>
      <c r="E158" s="29"/>
    </row>
    <row r="159" spans="2:7" x14ac:dyDescent="0.25">
      <c r="B159" s="29"/>
      <c r="C159" s="29"/>
      <c r="D159" s="29"/>
      <c r="E159" s="29"/>
    </row>
    <row r="160" spans="2:7" x14ac:dyDescent="0.25">
      <c r="B160" s="29"/>
      <c r="C160" s="29"/>
      <c r="D160" s="29"/>
      <c r="E160" s="29"/>
    </row>
    <row r="161" spans="2:5" x14ac:dyDescent="0.25">
      <c r="B161" s="29"/>
      <c r="C161" s="29"/>
      <c r="D161" s="29"/>
      <c r="E161" s="29"/>
    </row>
    <row r="162" spans="2:5" x14ac:dyDescent="0.25">
      <c r="B162" s="29"/>
      <c r="C162" s="29"/>
      <c r="D162" s="29"/>
      <c r="E162" s="29"/>
    </row>
    <row r="163" spans="2:5" x14ac:dyDescent="0.25">
      <c r="B163" s="29"/>
      <c r="C163" s="29"/>
      <c r="D163" s="29"/>
      <c r="E163" s="29"/>
    </row>
    <row r="164" spans="2:5" x14ac:dyDescent="0.25">
      <c r="B164" s="29"/>
      <c r="C164" s="29"/>
      <c r="D164" s="29"/>
      <c r="E164" s="29"/>
    </row>
    <row r="165" spans="2:5" x14ac:dyDescent="0.25">
      <c r="B165" s="29"/>
      <c r="C165" s="29"/>
      <c r="D165" s="29"/>
      <c r="E165" s="29"/>
    </row>
    <row r="166" spans="2:5" x14ac:dyDescent="0.25">
      <c r="B166" s="29"/>
      <c r="C166" s="29"/>
      <c r="D166" s="29"/>
      <c r="E166" s="29"/>
    </row>
    <row r="167" spans="2:5" x14ac:dyDescent="0.25">
      <c r="B167" s="29"/>
      <c r="C167" s="29"/>
      <c r="D167" s="29"/>
      <c r="E167" s="29"/>
    </row>
    <row r="168" spans="2:5" x14ac:dyDescent="0.25">
      <c r="B168" s="29"/>
      <c r="C168" s="29"/>
      <c r="D168" s="29"/>
      <c r="E168" s="29"/>
    </row>
    <row r="169" spans="2:5" x14ac:dyDescent="0.25">
      <c r="B169" s="29"/>
      <c r="C169" s="29"/>
      <c r="D169" s="29"/>
      <c r="E169" s="29"/>
    </row>
    <row r="170" spans="2:5" x14ac:dyDescent="0.25">
      <c r="B170" s="29"/>
      <c r="C170" s="29"/>
      <c r="D170" s="29"/>
      <c r="E170" s="29"/>
    </row>
    <row r="171" spans="2:5" x14ac:dyDescent="0.25">
      <c r="B171" s="29"/>
      <c r="C171" s="29"/>
      <c r="D171" s="29"/>
      <c r="E171" s="29"/>
    </row>
    <row r="172" spans="2:5" x14ac:dyDescent="0.25">
      <c r="B172" s="29"/>
      <c r="C172" s="29"/>
      <c r="D172" s="29"/>
      <c r="E172" s="29"/>
    </row>
    <row r="173" spans="2:5" x14ac:dyDescent="0.25">
      <c r="B173" s="29"/>
      <c r="C173" s="29"/>
      <c r="D173" s="29"/>
      <c r="E173" s="29"/>
    </row>
    <row r="174" spans="2:5" x14ac:dyDescent="0.25">
      <c r="B174" s="29"/>
      <c r="C174" s="29"/>
      <c r="D174" s="29"/>
      <c r="E174" s="29"/>
    </row>
    <row r="175" spans="2:5" x14ac:dyDescent="0.25">
      <c r="B175" s="29"/>
      <c r="C175" s="29"/>
      <c r="D175" s="29"/>
      <c r="E175" s="29"/>
    </row>
    <row r="176" spans="2:5" x14ac:dyDescent="0.25">
      <c r="B176" s="29"/>
      <c r="C176" s="29"/>
      <c r="D176" s="29"/>
      <c r="E176" s="29"/>
    </row>
    <row r="177" spans="2:5" x14ac:dyDescent="0.25">
      <c r="B177" s="29"/>
      <c r="C177" s="29"/>
      <c r="D177" s="29"/>
      <c r="E177" s="29"/>
    </row>
    <row r="178" spans="2:5" x14ac:dyDescent="0.25">
      <c r="B178" s="29"/>
      <c r="C178" s="29"/>
      <c r="D178" s="29"/>
      <c r="E178" s="29"/>
    </row>
    <row r="179" spans="2:5" x14ac:dyDescent="0.25">
      <c r="B179" s="29"/>
      <c r="C179" s="29"/>
      <c r="D179" s="29"/>
      <c r="E179" s="29"/>
    </row>
    <row r="180" spans="2:5" x14ac:dyDescent="0.25">
      <c r="B180" s="29"/>
      <c r="C180" s="29"/>
      <c r="D180" s="29"/>
      <c r="E180" s="29"/>
    </row>
    <row r="181" spans="2:5" x14ac:dyDescent="0.25">
      <c r="B181" s="29"/>
      <c r="C181" s="29"/>
      <c r="D181" s="29"/>
      <c r="E181" s="29"/>
    </row>
    <row r="182" spans="2:5" x14ac:dyDescent="0.25">
      <c r="B182" s="29"/>
      <c r="C182" s="29"/>
      <c r="D182" s="29"/>
      <c r="E182" s="29"/>
    </row>
    <row r="183" spans="2:5" x14ac:dyDescent="0.25">
      <c r="B183" s="29"/>
      <c r="C183" s="29"/>
      <c r="D183" s="29"/>
      <c r="E183" s="29"/>
    </row>
    <row r="184" spans="2:5" x14ac:dyDescent="0.25">
      <c r="B184" s="29"/>
      <c r="C184" s="28"/>
      <c r="D184" s="29"/>
      <c r="E184" s="29"/>
    </row>
    <row r="185" spans="2:5" x14ac:dyDescent="0.25">
      <c r="B185" s="29"/>
      <c r="C185" s="28"/>
      <c r="D185" s="29"/>
      <c r="E185" s="29"/>
    </row>
    <row r="186" spans="2:5" x14ac:dyDescent="0.25">
      <c r="B186" s="27"/>
      <c r="C186" s="28"/>
      <c r="D186" s="29"/>
      <c r="E186" s="29"/>
    </row>
    <row r="187" spans="2:5" x14ac:dyDescent="0.25">
      <c r="B187" s="27"/>
      <c r="C187" s="28"/>
      <c r="D187" s="28"/>
      <c r="E187" s="29"/>
    </row>
    <row r="188" spans="2:5" x14ac:dyDescent="0.25">
      <c r="E188"/>
    </row>
    <row r="189" spans="2:5" x14ac:dyDescent="0.25">
      <c r="E189"/>
    </row>
    <row r="190" spans="2:5" x14ac:dyDescent="0.25">
      <c r="E190"/>
    </row>
    <row r="191" spans="2:5" x14ac:dyDescent="0.25">
      <c r="E191"/>
    </row>
    <row r="192" spans="2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</sheetData>
  <mergeCells count="4">
    <mergeCell ref="B8:C8"/>
    <mergeCell ref="B26:C26"/>
    <mergeCell ref="E125:F125"/>
    <mergeCell ref="E138:F138"/>
  </mergeCells>
  <pageMargins left="0.7" right="0.7" top="0.75" bottom="0.75" header="0.3" footer="0.3"/>
  <pageSetup paperSize="9" scale="7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Računovodstvo</cp:lastModifiedBy>
  <cp:lastPrinted>2025-03-20T13:30:29Z</cp:lastPrinted>
  <dcterms:created xsi:type="dcterms:W3CDTF">2024-05-20T07:38:41Z</dcterms:created>
  <dcterms:modified xsi:type="dcterms:W3CDTF">2025-03-20T14:50:22Z</dcterms:modified>
</cp:coreProperties>
</file>