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čunovodstvo\Desktop\Planiranje 2024\IZVRŠENJE I-XII\"/>
    </mc:Choice>
  </mc:AlternateContent>
  <xr:revisionPtr revIDLastSave="0" documentId="13_ncr:1_{BEE9C9D9-0282-47CB-B65F-A96E9DCC4606}" xr6:coauthVersionLast="37" xr6:coauthVersionMax="37" xr10:uidLastSave="{00000000-0000-0000-0000-000000000000}"/>
  <bookViews>
    <workbookView xWindow="0" yWindow="90" windowWidth="28755" windowHeight="12585" xr2:uid="{00000000-000D-0000-FFFF-FFFF00000000}"/>
  </bookViews>
  <sheets>
    <sheet name="Izvršenje 2024. prihodi" sheetId="2" r:id="rId1"/>
    <sheet name="izvršenje rashodi 2024." sheetId="7" r:id="rId2"/>
  </sheets>
  <definedNames>
    <definedName name="_xlnm.Print_Area" localSheetId="0">'Izvršenje 2024. prihodi'!$A$5:$Y$35</definedName>
  </definedNames>
  <calcPr calcId="179021" calcMode="manual"/>
</workbook>
</file>

<file path=xl/calcChain.xml><?xml version="1.0" encoding="utf-8"?>
<calcChain xmlns="http://schemas.openxmlformats.org/spreadsheetml/2006/main">
  <c r="AA6" i="2" l="1"/>
  <c r="AA7" i="2"/>
  <c r="AA8" i="2"/>
  <c r="AA9" i="2"/>
  <c r="R6" i="2" l="1"/>
  <c r="P6" i="2"/>
  <c r="Z6" i="2"/>
  <c r="N6" i="2" l="1"/>
  <c r="D6" i="2" l="1"/>
  <c r="E6" i="2" l="1"/>
  <c r="E7" i="2" l="1"/>
  <c r="Y11" i="2"/>
  <c r="Y8" i="2"/>
  <c r="R11" i="2"/>
  <c r="R8" i="2" s="1"/>
  <c r="W11" i="2"/>
  <c r="W8" i="2" s="1"/>
  <c r="E29" i="2"/>
  <c r="N25" i="2"/>
  <c r="N11" i="2" s="1"/>
  <c r="N21" i="2"/>
  <c r="N13" i="2"/>
  <c r="N14" i="2"/>
  <c r="N34" i="2"/>
  <c r="N29" i="2"/>
  <c r="E34" i="2"/>
  <c r="E25" i="2"/>
  <c r="E18" i="2"/>
  <c r="E21" i="2"/>
  <c r="E14" i="2"/>
  <c r="E11" i="2" s="1"/>
  <c r="T6" i="2"/>
  <c r="S6" i="2"/>
  <c r="U6" i="2"/>
  <c r="Q11" i="2"/>
  <c r="Q8" i="2" s="1"/>
  <c r="O11" i="2"/>
  <c r="O8" i="2" s="1"/>
  <c r="AB67" i="7"/>
  <c r="AB61" i="7"/>
  <c r="AB58" i="7"/>
  <c r="E4" i="7"/>
  <c r="AB4" i="7" s="1"/>
  <c r="E37" i="7"/>
  <c r="AB37" i="7" s="1"/>
  <c r="Q5" i="7"/>
  <c r="E67" i="7"/>
  <c r="E61" i="7"/>
  <c r="E58" i="7"/>
  <c r="E57" i="7" s="1"/>
  <c r="AB57" i="7" s="1"/>
  <c r="E54" i="7"/>
  <c r="AB54" i="7" s="1"/>
  <c r="E52" i="7"/>
  <c r="AB52" i="7" s="1"/>
  <c r="E47" i="7"/>
  <c r="AB47" i="7" s="1"/>
  <c r="E39" i="7"/>
  <c r="AB39" i="7" s="1"/>
  <c r="E27" i="7"/>
  <c r="AB27" i="7" s="1"/>
  <c r="E20" i="7"/>
  <c r="AB20" i="7" s="1"/>
  <c r="E15" i="7"/>
  <c r="AB15" i="7" s="1"/>
  <c r="E12" i="7"/>
  <c r="E10" i="7"/>
  <c r="AB10" i="7" s="1"/>
  <c r="E6" i="7"/>
  <c r="AB6" i="7" s="1"/>
  <c r="W5" i="7"/>
  <c r="W4" i="7" s="1"/>
  <c r="W57" i="7"/>
  <c r="K5" i="7"/>
  <c r="K4" i="7" s="1"/>
  <c r="K57" i="7"/>
  <c r="E8" i="2" l="1"/>
  <c r="W6" i="2"/>
  <c r="AB12" i="7"/>
  <c r="E5" i="7"/>
  <c r="AB5" i="7" s="1"/>
  <c r="T57" i="7" l="1"/>
  <c r="T5" i="7"/>
  <c r="T4" i="7" s="1"/>
  <c r="Q57" i="7"/>
  <c r="Q4" i="7"/>
  <c r="N5" i="7" l="1"/>
  <c r="N4" i="7" s="1"/>
  <c r="H4" i="7"/>
  <c r="H5" i="7"/>
  <c r="H57" i="7"/>
  <c r="F52" i="7" l="1"/>
  <c r="F12" i="7"/>
  <c r="F10" i="7"/>
  <c r="F5" i="7" s="1"/>
  <c r="F67" i="7"/>
  <c r="F61" i="7"/>
  <c r="F58" i="7"/>
  <c r="F57" i="7" s="1"/>
  <c r="F54" i="7"/>
  <c r="F47" i="7"/>
  <c r="F39" i="7"/>
  <c r="F37" i="7"/>
  <c r="F27" i="7"/>
  <c r="F20" i="7"/>
  <c r="F15" i="7"/>
  <c r="F6" i="7"/>
  <c r="L5" i="7"/>
  <c r="L4" i="7" s="1"/>
  <c r="L57" i="7"/>
  <c r="X4" i="7"/>
  <c r="X5" i="7"/>
  <c r="X57" i="7"/>
  <c r="U5" i="7"/>
  <c r="O5" i="7"/>
  <c r="O4" i="7" s="1"/>
  <c r="R57" i="7"/>
  <c r="R5" i="7"/>
  <c r="R4" i="7" s="1"/>
  <c r="I5" i="7"/>
  <c r="I4" i="7" s="1"/>
  <c r="I57" i="7"/>
  <c r="V6" i="2"/>
  <c r="Z11" i="2"/>
  <c r="X11" i="2"/>
  <c r="P11" i="2"/>
  <c r="F4" i="7" l="1"/>
  <c r="D57" i="7"/>
  <c r="D11" i="2"/>
  <c r="C11" i="2"/>
  <c r="C8" i="2"/>
  <c r="C6" i="2" s="1"/>
  <c r="AA11" i="2" l="1"/>
  <c r="AA14" i="2"/>
  <c r="AA34" i="2"/>
  <c r="AA29" i="2"/>
  <c r="AA25" i="2"/>
  <c r="AA21" i="2"/>
  <c r="Z8" i="2"/>
  <c r="X8" i="2"/>
  <c r="X6" i="2" s="1"/>
  <c r="AA18" i="2" l="1"/>
  <c r="P8" i="2" l="1"/>
  <c r="N8" i="2" l="1"/>
  <c r="Q6" i="2" l="1"/>
  <c r="AE12" i="2" l="1"/>
  <c r="AE13" i="2"/>
  <c r="AE14" i="2"/>
  <c r="AE18" i="2"/>
  <c r="AE21" i="2"/>
  <c r="AE25" i="2"/>
  <c r="AE29" i="2" l="1"/>
  <c r="S11" i="2" l="1"/>
  <c r="Y6" i="2" l="1"/>
  <c r="O6" i="2"/>
  <c r="AF28" i="2" l="1"/>
</calcChain>
</file>

<file path=xl/sharedStrings.xml><?xml version="1.0" encoding="utf-8"?>
<sst xmlns="http://schemas.openxmlformats.org/spreadsheetml/2006/main" count="233" uniqueCount="137">
  <si>
    <t>VELEUČILIŠTE U RIJECI</t>
  </si>
  <si>
    <t>Račun iz rač. plana</t>
  </si>
  <si>
    <t>Naziv</t>
  </si>
  <si>
    <t>3+4</t>
  </si>
  <si>
    <t>UKUPNI RASHODI</t>
  </si>
  <si>
    <t>RASHODI POSLOVANJA</t>
  </si>
  <si>
    <t>Plaće (bruto)</t>
  </si>
  <si>
    <t>Plaće za redovan rad</t>
  </si>
  <si>
    <t>Ostali rashodi za zaposlene</t>
  </si>
  <si>
    <t>Doprinosi na plaće</t>
  </si>
  <si>
    <t>Doprinosi za obv.zdrav.osi.</t>
  </si>
  <si>
    <t>Naknade troškova zaposlenima</t>
  </si>
  <si>
    <t>Službena putovanja</t>
  </si>
  <si>
    <t>Rashodi za materijal i energiju</t>
  </si>
  <si>
    <t>Materijal i sirovine</t>
  </si>
  <si>
    <t>Sitan inventar</t>
  </si>
  <si>
    <t>Rashodi za usluge</t>
  </si>
  <si>
    <t>Komunalne usluge</t>
  </si>
  <si>
    <t>Zakupnine i najamnine</t>
  </si>
  <si>
    <t>Zdravstvene usluge</t>
  </si>
  <si>
    <t>Ostali nespomenuti rashodi poslovanja</t>
  </si>
  <si>
    <t>Premije osiguranja</t>
  </si>
  <si>
    <t>Reprezentacija</t>
  </si>
  <si>
    <t>Članarine i norme</t>
  </si>
  <si>
    <t>Ostali financijski rashodi</t>
  </si>
  <si>
    <t>Zatezne kamate</t>
  </si>
  <si>
    <t>Tekuće donacije</t>
  </si>
  <si>
    <t>RASHODI ZA NABAVKU NEFINANCIJSKE IMOVINE</t>
  </si>
  <si>
    <t>Nematrijalna imovina</t>
  </si>
  <si>
    <t>Postrojenja i oprema</t>
  </si>
  <si>
    <t>Knjige</t>
  </si>
  <si>
    <t>PRIHODI POSLOVANJA</t>
  </si>
  <si>
    <t>Prihodi od fin imovine</t>
  </si>
  <si>
    <t>Prihodi od nefinancijske imovine</t>
  </si>
  <si>
    <t>Prihodi po posebnim propisima (školarine)</t>
  </si>
  <si>
    <t>Prih. od prodaje proiz. i robe te pruženih usluga</t>
  </si>
  <si>
    <t>Donacije od pravnih i fizičkih osoba izvan proračuna</t>
  </si>
  <si>
    <t>Prih.iz nadležnog proračuna za finan.rashoda poslovanja</t>
  </si>
  <si>
    <t>Ostali prihodi</t>
  </si>
  <si>
    <t>Naknade troškova osobama izvan radnog odnosa</t>
  </si>
  <si>
    <t>Usluge promidžbe i informiranja</t>
  </si>
  <si>
    <t xml:space="preserve">Usluge tekućeg  i investicijskog održavanja </t>
  </si>
  <si>
    <t xml:space="preserve">Komunikacijska oprema </t>
  </si>
  <si>
    <t xml:space="preserve">Uređaji, oprema i strojevi za ostale namjene </t>
  </si>
  <si>
    <t>Kamate na oroč.sredstva i depozite po viđenju</t>
  </si>
  <si>
    <t xml:space="preserve">Ostali nespomenuti prihodi </t>
  </si>
  <si>
    <t xml:space="preserve">Plaće za prekovremeni rad </t>
  </si>
  <si>
    <t xml:space="preserve">Ostali rashodi za zaposlene </t>
  </si>
  <si>
    <t xml:space="preserve">Naknade za prijevoz </t>
  </si>
  <si>
    <t xml:space="preserve">Stručno usavršavanje </t>
  </si>
  <si>
    <t xml:space="preserve">Ostale naknade troškova zaposlenima </t>
  </si>
  <si>
    <t xml:space="preserve">Uredski materijal i ostali materijalni rashodi </t>
  </si>
  <si>
    <t xml:space="preserve">Energija </t>
  </si>
  <si>
    <t xml:space="preserve">Materijal i dijelovi za tekuće i investicijsko  održavanje </t>
  </si>
  <si>
    <t xml:space="preserve">Usluge telefona, pošte i prijevoza </t>
  </si>
  <si>
    <t xml:space="preserve">Intelektualne i osobne usluge </t>
  </si>
  <si>
    <t xml:space="preserve">Računalne usluge </t>
  </si>
  <si>
    <t>Ostale usluge</t>
  </si>
  <si>
    <t>Naknnade troškova osobama izvan radnog odnosa</t>
  </si>
  <si>
    <t xml:space="preserve">Tekuće donacije u novcu </t>
  </si>
  <si>
    <t xml:space="preserve">Uredska oprema i namještaj </t>
  </si>
  <si>
    <t>Nematerijalna proizvedena imovina</t>
  </si>
  <si>
    <t xml:space="preserve">Naknada za rad predstavničkih i izvršnih tjela povjerenstava </t>
  </si>
  <si>
    <t>Bankarske usluge i usluge platnog prometa</t>
  </si>
  <si>
    <t>Službena, radna i zaštitna odjeća</t>
  </si>
  <si>
    <t>Licence</t>
  </si>
  <si>
    <t>Ostala prava (ulaganje u tuđu imovinu)</t>
  </si>
  <si>
    <t>Prijenos između proračunskih korisnika istog proračuna</t>
  </si>
  <si>
    <t>Projekt agroturizam</t>
  </si>
  <si>
    <t>Prihodi za programsko financiranje</t>
  </si>
  <si>
    <t>Prihod za kapitalna ulaganja</t>
  </si>
  <si>
    <t xml:space="preserve">Prihodi od pruženih usluga  </t>
  </si>
  <si>
    <t xml:space="preserve">Prihod  od prodaje proizvoda i robe </t>
  </si>
  <si>
    <t>Negativna tečajna razlika i razlika zbog primjene valutne klauzule</t>
  </si>
  <si>
    <t>Ostale naknade građanima i kućanstvima iz proračuna</t>
  </si>
  <si>
    <t>Oprema za održavanje i zaštit</t>
  </si>
  <si>
    <t>A621148</t>
  </si>
  <si>
    <t>Pristojbe i naknade (invalidi)</t>
  </si>
  <si>
    <t>Naknade građanima i kućanstvima u novcu (stipendije)</t>
  </si>
  <si>
    <t>Aktivnost</t>
  </si>
  <si>
    <t>A679094</t>
  </si>
  <si>
    <t xml:space="preserve">Izvor 11                 Opći prihodi i primici                </t>
  </si>
  <si>
    <t>Izvor 12 Sredstva učešća za pomoć</t>
  </si>
  <si>
    <t>Izvor 31                 Vlastiti prihodi i primici</t>
  </si>
  <si>
    <t xml:space="preserve">Izvor 43  Prihodi za posebne namjene </t>
  </si>
  <si>
    <t>Izvor 52          Ostale pomoći</t>
  </si>
  <si>
    <t>Izvor 561  Europski socijalni fond</t>
  </si>
  <si>
    <t>Izvor 61          Donacije</t>
  </si>
  <si>
    <t>Izvor 12</t>
  </si>
  <si>
    <t>Planirano po izvorima</t>
  </si>
  <si>
    <t xml:space="preserve"> Izvršenje s 30.6.2020.         </t>
  </si>
  <si>
    <t xml:space="preserve">Izvor 11                          </t>
  </si>
  <si>
    <t>Izvršenje s 30.6.2020.</t>
  </si>
  <si>
    <t xml:space="preserve">Izvor 31                 </t>
  </si>
  <si>
    <t>Pomoć od međunarodnih organizacija te institucija i tijela EU</t>
  </si>
  <si>
    <t>Prihodi od nadležnog proračuna za financiranje redovne djelatnosti proračunskog korisnika</t>
  </si>
  <si>
    <t>Instrumenti, uređaji i strojevi</t>
  </si>
  <si>
    <t>Ceepus</t>
  </si>
  <si>
    <t>Erasmus</t>
  </si>
  <si>
    <r>
      <t>Školarine 2018/2019-</t>
    </r>
    <r>
      <rPr>
        <sz val="10"/>
        <color rgb="FFFF0000"/>
        <rFont val="Calibri"/>
        <family val="2"/>
        <charset val="238"/>
        <scheme val="minor"/>
      </rPr>
      <t>2021-22</t>
    </r>
  </si>
  <si>
    <t>Izvor 31</t>
  </si>
  <si>
    <t>Izvor 43</t>
  </si>
  <si>
    <t>PLAN 2021.</t>
  </si>
  <si>
    <t>A622148</t>
  </si>
  <si>
    <t>A622122</t>
  </si>
  <si>
    <t>Tekuće pomoći između proračunskih korisnika (Sveučilište)</t>
  </si>
  <si>
    <r>
      <t xml:space="preserve">Školarine </t>
    </r>
    <r>
      <rPr>
        <sz val="10"/>
        <color rgb="FF0070C0"/>
        <rFont val="Calibri"/>
        <family val="2"/>
        <charset val="238"/>
        <scheme val="minor"/>
      </rPr>
      <t>2020/2021/2022</t>
    </r>
  </si>
  <si>
    <t>Izvršenje Izvor 31</t>
  </si>
  <si>
    <t>Izvršenje Izvor 11</t>
  </si>
  <si>
    <t>Izvršenje Izvor 12</t>
  </si>
  <si>
    <t>Izvršenje Izvor 52</t>
  </si>
  <si>
    <t>Izvršenje Izvor 561</t>
  </si>
  <si>
    <t>Izvršenje Izvor 43</t>
  </si>
  <si>
    <t>Izvršenje Izvor 61</t>
  </si>
  <si>
    <t>Kazne,penali i naknade šteta</t>
  </si>
  <si>
    <t>Troškovi sudskih presuda</t>
  </si>
  <si>
    <t>A6221221</t>
  </si>
  <si>
    <t>Tek.pomoć prorač.korisnika iz proračuna koji im nije nadležan</t>
  </si>
  <si>
    <t>Plan 2023.       (I rebalans)</t>
  </si>
  <si>
    <t>Izvršenje     2023.</t>
  </si>
  <si>
    <t>Plan 2023.  (I rebalans)</t>
  </si>
  <si>
    <t>Izvršenje    2023.</t>
  </si>
  <si>
    <t>Izvršenje            Izvor 11</t>
  </si>
  <si>
    <t>K679106001</t>
  </si>
  <si>
    <t>A679076005</t>
  </si>
  <si>
    <t>Izvršenje     Izvor 12</t>
  </si>
  <si>
    <t>Izvršenje  / Plan</t>
  </si>
  <si>
    <t>Izvršenje/ Plan</t>
  </si>
  <si>
    <t>IZVRŠENJE FINANCIJSKOG PLANA ZA PERIOD OD 1.1. DO 31.12. 2024. - rashodi</t>
  </si>
  <si>
    <t>IZVRŠENJE FINANCIJSKOG PLAN ZA PERIOD OD 1.1 DO 31.12.2024. GODINU - PRIHODI</t>
  </si>
  <si>
    <t>Plan 2024.   (I rebalans)</t>
  </si>
  <si>
    <t>Izvršenje   2024.</t>
  </si>
  <si>
    <t>Izvršenje     2024.</t>
  </si>
  <si>
    <t>Plan 2024.        (I rebalans)</t>
  </si>
  <si>
    <t>Donos u 2023/2024.</t>
  </si>
  <si>
    <t>Prihod 2023/2024</t>
  </si>
  <si>
    <t>Odnos u 2024/2025.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</si>
</sst>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3">
    <xf numFmtId="0" fontId="0" fillId="0" borderId="0" xfId="0"/>
    <xf numFmtId="0" fontId="5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0" borderId="0" xfId="0"/>
    <xf numFmtId="0" fontId="1" fillId="0" borderId="0" xfId="0" applyFont="1"/>
    <xf numFmtId="0" fontId="0" fillId="2" borderId="0" xfId="0" applyFill="1"/>
    <xf numFmtId="0" fontId="4" fillId="0" borderId="0" xfId="0" applyFont="1"/>
    <xf numFmtId="0" fontId="2" fillId="0" borderId="0" xfId="0" applyFont="1"/>
    <xf numFmtId="0" fontId="0" fillId="0" borderId="0" xfId="0" applyBorder="1"/>
    <xf numFmtId="1" fontId="0" fillId="0" borderId="0" xfId="0" applyNumberFormat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3" fontId="9" fillId="2" borderId="1" xfId="0" applyNumberFormat="1" applyFont="1" applyFill="1" applyBorder="1" applyAlignment="1">
      <alignment wrapText="1"/>
    </xf>
    <xf numFmtId="3" fontId="7" fillId="2" borderId="1" xfId="0" applyNumberFormat="1" applyFont="1" applyFill="1" applyBorder="1" applyAlignment="1">
      <alignment wrapText="1"/>
    </xf>
    <xf numFmtId="3" fontId="0" fillId="0" borderId="0" xfId="0" applyNumberFormat="1"/>
    <xf numFmtId="4" fontId="0" fillId="0" borderId="0" xfId="0" applyNumberFormat="1"/>
    <xf numFmtId="3" fontId="9" fillId="2" borderId="1" xfId="0" applyNumberFormat="1" applyFont="1" applyFill="1" applyBorder="1" applyAlignment="1"/>
    <xf numFmtId="0" fontId="3" fillId="2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wrapText="1"/>
    </xf>
    <xf numFmtId="3" fontId="0" fillId="2" borderId="1" xfId="0" applyNumberFormat="1" applyFont="1" applyFill="1" applyBorder="1" applyAlignment="1">
      <alignment horizontal="center" wrapText="1"/>
    </xf>
    <xf numFmtId="3" fontId="1" fillId="4" borderId="1" xfId="0" applyNumberFormat="1" applyFont="1" applyFill="1" applyBorder="1" applyAlignment="1">
      <alignment horizontal="center" wrapText="1"/>
    </xf>
    <xf numFmtId="3" fontId="0" fillId="2" borderId="6" xfId="0" applyNumberFormat="1" applyFont="1" applyFill="1" applyBorder="1" applyAlignment="1">
      <alignment horizontal="center" wrapText="1"/>
    </xf>
    <xf numFmtId="3" fontId="0" fillId="4" borderId="1" xfId="0" applyNumberFormat="1" applyFont="1" applyFill="1" applyBorder="1" applyAlignment="1">
      <alignment horizontal="center" wrapText="1"/>
    </xf>
    <xf numFmtId="3" fontId="1" fillId="2" borderId="6" xfId="0" applyNumberFormat="1" applyFont="1" applyFill="1" applyBorder="1" applyAlignment="1">
      <alignment horizontal="center" wrapText="1"/>
    </xf>
    <xf numFmtId="3" fontId="1" fillId="4" borderId="7" xfId="0" applyNumberFormat="1" applyFont="1" applyFill="1" applyBorder="1" applyAlignment="1">
      <alignment horizontal="center" wrapText="1"/>
    </xf>
    <xf numFmtId="3" fontId="0" fillId="2" borderId="7" xfId="0" applyNumberFormat="1" applyFont="1" applyFill="1" applyBorder="1" applyAlignment="1">
      <alignment horizontal="center" wrapText="1"/>
    </xf>
    <xf numFmtId="3" fontId="0" fillId="2" borderId="8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wrapText="1"/>
    </xf>
    <xf numFmtId="0" fontId="6" fillId="2" borderId="5" xfId="0" applyFont="1" applyFill="1" applyBorder="1" applyAlignment="1">
      <alignment wrapText="1"/>
    </xf>
    <xf numFmtId="0" fontId="5" fillId="2" borderId="5" xfId="0" applyFont="1" applyFill="1" applyBorder="1" applyAlignment="1">
      <alignment wrapText="1"/>
    </xf>
    <xf numFmtId="3" fontId="10" fillId="4" borderId="1" xfId="0" applyNumberFormat="1" applyFont="1" applyFill="1" applyBorder="1" applyAlignment="1">
      <alignment horizontal="center" wrapText="1"/>
    </xf>
    <xf numFmtId="10" fontId="0" fillId="0" borderId="0" xfId="0" applyNumberFormat="1"/>
    <xf numFmtId="0" fontId="1" fillId="0" borderId="13" xfId="0" applyFont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1" fillId="3" borderId="6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center" vertical="center" wrapText="1"/>
    </xf>
    <xf numFmtId="3" fontId="0" fillId="2" borderId="0" xfId="0" applyNumberFormat="1" applyFont="1" applyFill="1" applyBorder="1" applyAlignment="1">
      <alignment horizont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3" fontId="6" fillId="6" borderId="1" xfId="0" applyNumberFormat="1" applyFont="1" applyFill="1" applyBorder="1" applyAlignment="1">
      <alignment vertical="center"/>
    </xf>
    <xf numFmtId="2" fontId="6" fillId="6" borderId="6" xfId="0" applyNumberFormat="1" applyFont="1" applyFill="1" applyBorder="1" applyAlignment="1">
      <alignment vertical="center"/>
    </xf>
    <xf numFmtId="2" fontId="5" fillId="2" borderId="6" xfId="0" applyNumberFormat="1" applyFont="1" applyFill="1" applyBorder="1" applyAlignment="1">
      <alignment wrapText="1"/>
    </xf>
    <xf numFmtId="0" fontId="5" fillId="2" borderId="15" xfId="0" applyFont="1" applyFill="1" applyBorder="1" applyAlignment="1">
      <alignment wrapText="1"/>
    </xf>
    <xf numFmtId="3" fontId="9" fillId="2" borderId="15" xfId="0" applyNumberFormat="1" applyFont="1" applyFill="1" applyBorder="1" applyAlignment="1"/>
    <xf numFmtId="3" fontId="9" fillId="2" borderId="15" xfId="0" applyNumberFormat="1" applyFont="1" applyFill="1" applyBorder="1" applyAlignment="1">
      <alignment wrapText="1"/>
    </xf>
    <xf numFmtId="2" fontId="5" fillId="2" borderId="16" xfId="0" applyNumberFormat="1" applyFont="1" applyFill="1" applyBorder="1" applyAlignment="1">
      <alignment wrapText="1"/>
    </xf>
    <xf numFmtId="0" fontId="17" fillId="0" borderId="0" xfId="0" applyFont="1"/>
    <xf numFmtId="0" fontId="2" fillId="0" borderId="17" xfId="0" applyFont="1" applyBorder="1" applyAlignment="1"/>
    <xf numFmtId="3" fontId="1" fillId="0" borderId="0" xfId="0" applyNumberFormat="1" applyFont="1"/>
    <xf numFmtId="4" fontId="0" fillId="0" borderId="0" xfId="0" applyNumberFormat="1" applyBorder="1"/>
    <xf numFmtId="0" fontId="2" fillId="0" borderId="0" xfId="0" applyFont="1" applyBorder="1" applyAlignment="1"/>
    <xf numFmtId="3" fontId="6" fillId="6" borderId="18" xfId="0" applyNumberFormat="1" applyFont="1" applyFill="1" applyBorder="1" applyAlignment="1">
      <alignment vertical="center"/>
    </xf>
    <xf numFmtId="3" fontId="9" fillId="2" borderId="14" xfId="0" applyNumberFormat="1" applyFont="1" applyFill="1" applyBorder="1" applyAlignment="1">
      <alignment wrapText="1"/>
    </xf>
    <xf numFmtId="0" fontId="0" fillId="0" borderId="0" xfId="0" applyProtection="1">
      <protection locked="0"/>
    </xf>
    <xf numFmtId="4" fontId="0" fillId="0" borderId="13" xfId="0" applyNumberFormat="1" applyBorder="1"/>
    <xf numFmtId="0" fontId="19" fillId="2" borderId="5" xfId="0" applyFont="1" applyFill="1" applyBorder="1" applyAlignment="1">
      <alignment wrapText="1"/>
    </xf>
    <xf numFmtId="0" fontId="19" fillId="2" borderId="1" xfId="0" applyFont="1" applyFill="1" applyBorder="1" applyAlignment="1">
      <alignment wrapText="1"/>
    </xf>
    <xf numFmtId="3" fontId="11" fillId="2" borderId="1" xfId="0" applyNumberFormat="1" applyFont="1" applyFill="1" applyBorder="1" applyAlignment="1"/>
    <xf numFmtId="3" fontId="12" fillId="2" borderId="1" xfId="0" applyNumberFormat="1" applyFont="1" applyFill="1" applyBorder="1" applyAlignment="1"/>
    <xf numFmtId="3" fontId="10" fillId="2" borderId="1" xfId="0" applyNumberFormat="1" applyFont="1" applyFill="1" applyBorder="1" applyAlignment="1"/>
    <xf numFmtId="3" fontId="10" fillId="2" borderId="18" xfId="0" applyNumberFormat="1" applyFont="1" applyFill="1" applyBorder="1" applyAlignment="1"/>
    <xf numFmtId="2" fontId="8" fillId="2" borderId="6" xfId="0" applyNumberFormat="1" applyFont="1" applyFill="1" applyBorder="1" applyAlignment="1"/>
    <xf numFmtId="0" fontId="19" fillId="2" borderId="5" xfId="0" applyFont="1" applyFill="1" applyBorder="1" applyAlignment="1" applyProtection="1">
      <alignment wrapText="1"/>
      <protection locked="0"/>
    </xf>
    <xf numFmtId="0" fontId="19" fillId="2" borderId="1" xfId="0" applyFont="1" applyFill="1" applyBorder="1" applyAlignment="1" applyProtection="1">
      <alignment wrapText="1"/>
      <protection locked="0"/>
    </xf>
    <xf numFmtId="3" fontId="11" fillId="2" borderId="1" xfId="0" applyNumberFormat="1" applyFont="1" applyFill="1" applyBorder="1" applyAlignment="1" applyProtection="1">
      <protection locked="0"/>
    </xf>
    <xf numFmtId="3" fontId="12" fillId="2" borderId="1" xfId="0" applyNumberFormat="1" applyFont="1" applyFill="1" applyBorder="1" applyAlignment="1" applyProtection="1">
      <protection locked="0"/>
    </xf>
    <xf numFmtId="2" fontId="8" fillId="2" borderId="6" xfId="0" applyNumberFormat="1" applyFont="1" applyFill="1" applyBorder="1" applyAlignment="1" applyProtection="1">
      <protection locked="0"/>
    </xf>
    <xf numFmtId="0" fontId="12" fillId="2" borderId="1" xfId="0" applyFont="1" applyFill="1" applyBorder="1" applyAlignment="1" applyProtection="1">
      <alignment wrapText="1"/>
      <protection locked="0"/>
    </xf>
    <xf numFmtId="3" fontId="19" fillId="2" borderId="1" xfId="0" applyNumberFormat="1" applyFont="1" applyFill="1" applyBorder="1" applyAlignment="1" applyProtection="1">
      <protection locked="0"/>
    </xf>
    <xf numFmtId="0" fontId="12" fillId="2" borderId="1" xfId="0" applyFont="1" applyFill="1" applyBorder="1" applyAlignment="1">
      <alignment wrapText="1"/>
    </xf>
    <xf numFmtId="164" fontId="19" fillId="2" borderId="1" xfId="0" applyNumberFormat="1" applyFont="1" applyFill="1" applyBorder="1" applyAlignment="1">
      <alignment wrapText="1"/>
    </xf>
    <xf numFmtId="0" fontId="11" fillId="2" borderId="1" xfId="0" applyFont="1" applyFill="1" applyBorder="1" applyAlignment="1">
      <alignment wrapText="1"/>
    </xf>
    <xf numFmtId="2" fontId="19" fillId="2" borderId="6" xfId="0" applyNumberFormat="1" applyFont="1" applyFill="1" applyBorder="1" applyAlignment="1"/>
    <xf numFmtId="0" fontId="8" fillId="2" borderId="5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3" fontId="8" fillId="2" borderId="1" xfId="0" applyNumberFormat="1" applyFont="1" applyFill="1" applyBorder="1" applyAlignment="1"/>
    <xf numFmtId="3" fontId="11" fillId="2" borderId="18" xfId="0" applyNumberFormat="1" applyFont="1" applyFill="1" applyBorder="1" applyAlignment="1"/>
    <xf numFmtId="3" fontId="10" fillId="2" borderId="1" xfId="0" applyNumberFormat="1" applyFont="1" applyFill="1" applyBorder="1" applyAlignment="1" applyProtection="1">
      <protection locked="0"/>
    </xf>
    <xf numFmtId="3" fontId="10" fillId="2" borderId="18" xfId="0" applyNumberFormat="1" applyFont="1" applyFill="1" applyBorder="1" applyAlignment="1" applyProtection="1">
      <protection locked="0"/>
    </xf>
    <xf numFmtId="0" fontId="8" fillId="2" borderId="5" xfId="0" applyFont="1" applyFill="1" applyBorder="1" applyAlignment="1" applyProtection="1">
      <alignment wrapText="1"/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3" fontId="11" fillId="2" borderId="18" xfId="0" applyNumberFormat="1" applyFont="1" applyFill="1" applyBorder="1" applyAlignment="1" applyProtection="1">
      <protection locked="0"/>
    </xf>
    <xf numFmtId="3" fontId="8" fillId="2" borderId="18" xfId="0" applyNumberFormat="1" applyFont="1" applyFill="1" applyBorder="1" applyAlignment="1"/>
    <xf numFmtId="3" fontId="12" fillId="2" borderId="18" xfId="0" applyNumberFormat="1" applyFont="1" applyFill="1" applyBorder="1" applyAlignment="1"/>
    <xf numFmtId="3" fontId="6" fillId="2" borderId="1" xfId="0" applyNumberFormat="1" applyFont="1" applyFill="1" applyBorder="1" applyAlignment="1">
      <alignment wrapText="1"/>
    </xf>
    <xf numFmtId="3" fontId="9" fillId="2" borderId="18" xfId="0" applyNumberFormat="1" applyFont="1" applyFill="1" applyBorder="1" applyAlignment="1">
      <alignment wrapText="1"/>
    </xf>
    <xf numFmtId="2" fontId="6" fillId="2" borderId="6" xfId="0" applyNumberFormat="1" applyFont="1" applyFill="1" applyBorder="1" applyAlignment="1">
      <alignment wrapText="1"/>
    </xf>
    <xf numFmtId="3" fontId="0" fillId="2" borderId="1" xfId="0" applyNumberFormat="1" applyFill="1" applyBorder="1" applyAlignment="1">
      <alignment wrapText="1"/>
    </xf>
    <xf numFmtId="3" fontId="0" fillId="2" borderId="18" xfId="0" applyNumberFormat="1" applyFill="1" applyBorder="1" applyAlignment="1">
      <alignment wrapText="1"/>
    </xf>
    <xf numFmtId="3" fontId="1" fillId="2" borderId="1" xfId="0" applyNumberFormat="1" applyFont="1" applyFill="1" applyBorder="1" applyAlignment="1">
      <alignment wrapText="1"/>
    </xf>
    <xf numFmtId="3" fontId="1" fillId="2" borderId="18" xfId="0" applyNumberFormat="1" applyFont="1" applyFill="1" applyBorder="1" applyAlignment="1">
      <alignment wrapText="1"/>
    </xf>
    <xf numFmtId="3" fontId="6" fillId="2" borderId="7" xfId="0" applyNumberFormat="1" applyFont="1" applyFill="1" applyBorder="1" applyAlignment="1">
      <alignment wrapText="1"/>
    </xf>
    <xf numFmtId="3" fontId="9" fillId="2" borderId="7" xfId="0" applyNumberFormat="1" applyFont="1" applyFill="1" applyBorder="1" applyAlignment="1"/>
    <xf numFmtId="3" fontId="9" fillId="2" borderId="7" xfId="0" applyNumberFormat="1" applyFont="1" applyFill="1" applyBorder="1" applyAlignment="1">
      <alignment wrapText="1"/>
    </xf>
    <xf numFmtId="3" fontId="0" fillId="2" borderId="7" xfId="0" applyNumberFormat="1" applyFill="1" applyBorder="1" applyAlignment="1">
      <alignment wrapText="1"/>
    </xf>
    <xf numFmtId="3" fontId="0" fillId="2" borderId="20" xfId="0" applyNumberFormat="1" applyFill="1" applyBorder="1" applyAlignment="1">
      <alignment wrapText="1"/>
    </xf>
    <xf numFmtId="2" fontId="6" fillId="2" borderId="8" xfId="0" applyNumberFormat="1" applyFont="1" applyFill="1" applyBorder="1" applyAlignment="1">
      <alignment wrapText="1"/>
    </xf>
    <xf numFmtId="4" fontId="0" fillId="2" borderId="0" xfId="0" applyNumberFormat="1" applyFill="1"/>
    <xf numFmtId="3" fontId="0" fillId="2" borderId="0" xfId="0" applyNumberFormat="1" applyFill="1"/>
    <xf numFmtId="4" fontId="0" fillId="2" borderId="0" xfId="0" applyNumberFormat="1" applyFill="1" applyProtection="1">
      <protection locked="0"/>
    </xf>
    <xf numFmtId="0" fontId="0" fillId="2" borderId="0" xfId="0" applyFill="1" applyProtection="1">
      <protection locked="0"/>
    </xf>
    <xf numFmtId="3" fontId="9" fillId="6" borderId="1" xfId="0" applyNumberFormat="1" applyFont="1" applyFill="1" applyBorder="1" applyAlignment="1">
      <alignment vertical="center"/>
    </xf>
    <xf numFmtId="0" fontId="11" fillId="7" borderId="3" xfId="0" applyFont="1" applyFill="1" applyBorder="1" applyAlignment="1">
      <alignment horizontal="center" wrapText="1"/>
    </xf>
    <xf numFmtId="0" fontId="18" fillId="7" borderId="3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3" fontId="9" fillId="7" borderId="1" xfId="0" applyNumberFormat="1" applyFont="1" applyFill="1" applyBorder="1" applyAlignment="1">
      <alignment wrapText="1"/>
    </xf>
    <xf numFmtId="3" fontId="7" fillId="7" borderId="15" xfId="0" applyNumberFormat="1" applyFont="1" applyFill="1" applyBorder="1" applyAlignment="1">
      <alignment wrapText="1"/>
    </xf>
    <xf numFmtId="3" fontId="7" fillId="7" borderId="1" xfId="0" applyNumberFormat="1" applyFont="1" applyFill="1" applyBorder="1" applyAlignment="1">
      <alignment wrapText="1"/>
    </xf>
    <xf numFmtId="3" fontId="9" fillId="7" borderId="7" xfId="0" applyNumberFormat="1" applyFont="1" applyFill="1" applyBorder="1" applyAlignment="1">
      <alignment wrapText="1"/>
    </xf>
    <xf numFmtId="0" fontId="11" fillId="8" borderId="3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3" fontId="6" fillId="9" borderId="1" xfId="0" applyNumberFormat="1" applyFont="1" applyFill="1" applyBorder="1" applyAlignment="1">
      <alignment vertical="center"/>
    </xf>
    <xf numFmtId="3" fontId="9" fillId="9" borderId="1" xfId="0" applyNumberFormat="1" applyFont="1" applyFill="1" applyBorder="1" applyAlignment="1">
      <alignment vertical="center"/>
    </xf>
    <xf numFmtId="3" fontId="6" fillId="9" borderId="18" xfId="0" applyNumberFormat="1" applyFont="1" applyFill="1" applyBorder="1" applyAlignment="1">
      <alignment vertical="center"/>
    </xf>
    <xf numFmtId="2" fontId="6" fillId="9" borderId="6" xfId="0" applyNumberFormat="1" applyFont="1" applyFill="1" applyBorder="1" applyAlignment="1">
      <alignment vertical="center"/>
    </xf>
    <xf numFmtId="0" fontId="8" fillId="9" borderId="5" xfId="0" applyFont="1" applyFill="1" applyBorder="1" applyAlignment="1">
      <alignment horizontal="center" vertical="center" wrapText="1"/>
    </xf>
    <xf numFmtId="3" fontId="6" fillId="9" borderId="1" xfId="0" applyNumberFormat="1" applyFont="1" applyFill="1" applyBorder="1" applyAlignment="1">
      <alignment horizontal="center" vertical="center" wrapText="1"/>
    </xf>
    <xf numFmtId="3" fontId="9" fillId="9" borderId="1" xfId="0" applyNumberFormat="1" applyFont="1" applyFill="1" applyBorder="1" applyAlignment="1">
      <alignment horizontal="center" vertical="center"/>
    </xf>
    <xf numFmtId="3" fontId="6" fillId="9" borderId="18" xfId="0" applyNumberFormat="1" applyFont="1" applyFill="1" applyBorder="1" applyAlignment="1">
      <alignment horizontal="center" vertical="center" wrapText="1"/>
    </xf>
    <xf numFmtId="2" fontId="6" fillId="9" borderId="6" xfId="0" applyNumberFormat="1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3" fontId="1" fillId="6" borderId="1" xfId="0" applyNumberFormat="1" applyFont="1" applyFill="1" applyBorder="1" applyAlignment="1">
      <alignment vertical="center"/>
    </xf>
    <xf numFmtId="0" fontId="2" fillId="9" borderId="5" xfId="0" applyFont="1" applyFill="1" applyBorder="1" applyAlignment="1"/>
    <xf numFmtId="0" fontId="6" fillId="9" borderId="1" xfId="0" applyFont="1" applyFill="1" applyBorder="1" applyAlignment="1">
      <alignment vertical="center"/>
    </xf>
    <xf numFmtId="3" fontId="8" fillId="7" borderId="1" xfId="0" applyNumberFormat="1" applyFont="1" applyFill="1" applyBorder="1" applyAlignment="1"/>
    <xf numFmtId="3" fontId="19" fillId="7" borderId="1" xfId="0" applyNumberFormat="1" applyFont="1" applyFill="1" applyBorder="1" applyAlignment="1"/>
    <xf numFmtId="3" fontId="19" fillId="7" borderId="1" xfId="0" applyNumberFormat="1" applyFont="1" applyFill="1" applyBorder="1" applyAlignment="1" applyProtection="1">
      <protection locked="0"/>
    </xf>
    <xf numFmtId="3" fontId="8" fillId="7" borderId="1" xfId="0" applyNumberFormat="1" applyFont="1" applyFill="1" applyBorder="1" applyAlignment="1" applyProtection="1">
      <protection locked="0"/>
    </xf>
    <xf numFmtId="3" fontId="5" fillId="7" borderId="1" xfId="0" applyNumberFormat="1" applyFont="1" applyFill="1" applyBorder="1" applyAlignment="1">
      <alignment wrapText="1"/>
    </xf>
    <xf numFmtId="3" fontId="6" fillId="7" borderId="1" xfId="0" applyNumberFormat="1" applyFont="1" applyFill="1" applyBorder="1" applyAlignment="1">
      <alignment wrapText="1"/>
    </xf>
    <xf numFmtId="3" fontId="6" fillId="7" borderId="7" xfId="0" applyNumberFormat="1" applyFont="1" applyFill="1" applyBorder="1" applyAlignment="1">
      <alignment wrapText="1"/>
    </xf>
    <xf numFmtId="3" fontId="8" fillId="8" borderId="1" xfId="0" applyNumberFormat="1" applyFont="1" applyFill="1" applyBorder="1" applyAlignment="1"/>
    <xf numFmtId="3" fontId="19" fillId="8" borderId="1" xfId="0" applyNumberFormat="1" applyFont="1" applyFill="1" applyBorder="1" applyAlignment="1"/>
    <xf numFmtId="3" fontId="19" fillId="8" borderId="1" xfId="0" applyNumberFormat="1" applyFont="1" applyFill="1" applyBorder="1" applyAlignment="1" applyProtection="1">
      <protection locked="0"/>
    </xf>
    <xf numFmtId="3" fontId="8" fillId="8" borderId="1" xfId="0" applyNumberFormat="1" applyFont="1" applyFill="1" applyBorder="1" applyAlignment="1" applyProtection="1">
      <protection locked="0"/>
    </xf>
    <xf numFmtId="0" fontId="18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3" fontId="1" fillId="7" borderId="1" xfId="0" applyNumberFormat="1" applyFont="1" applyFill="1" applyBorder="1" applyAlignment="1">
      <alignment horizontal="center" vertical="center" wrapText="1"/>
    </xf>
    <xf numFmtId="3" fontId="3" fillId="7" borderId="1" xfId="0" applyNumberFormat="1" applyFont="1" applyFill="1" applyBorder="1" applyAlignment="1">
      <alignment horizontal="center" wrapText="1"/>
    </xf>
    <xf numFmtId="3" fontId="0" fillId="7" borderId="1" xfId="0" applyNumberFormat="1" applyFont="1" applyFill="1" applyBorder="1" applyAlignment="1">
      <alignment horizontal="center" wrapText="1"/>
    </xf>
    <xf numFmtId="3" fontId="1" fillId="7" borderId="1" xfId="0" applyNumberFormat="1" applyFont="1" applyFill="1" applyBorder="1" applyAlignment="1">
      <alignment horizontal="center" wrapText="1"/>
    </xf>
    <xf numFmtId="3" fontId="13" fillId="7" borderId="1" xfId="0" applyNumberFormat="1" applyFont="1" applyFill="1" applyBorder="1" applyAlignment="1">
      <alignment horizontal="center" wrapText="1"/>
    </xf>
    <xf numFmtId="3" fontId="14" fillId="7" borderId="1" xfId="0" applyNumberFormat="1" applyFont="1" applyFill="1" applyBorder="1" applyAlignment="1">
      <alignment horizontal="center" wrapText="1"/>
    </xf>
    <xf numFmtId="3" fontId="1" fillId="7" borderId="7" xfId="0" applyNumberFormat="1" applyFont="1" applyFill="1" applyBorder="1" applyAlignment="1">
      <alignment horizontal="center" wrapText="1"/>
    </xf>
    <xf numFmtId="0" fontId="1" fillId="7" borderId="4" xfId="0" applyFont="1" applyFill="1" applyBorder="1" applyAlignment="1">
      <alignment horizontal="center" vertical="center" wrapText="1"/>
    </xf>
    <xf numFmtId="3" fontId="1" fillId="7" borderId="6" xfId="0" applyNumberFormat="1" applyFont="1" applyFill="1" applyBorder="1" applyAlignment="1">
      <alignment horizontal="center" vertical="center" wrapText="1"/>
    </xf>
    <xf numFmtId="4" fontId="0" fillId="7" borderId="13" xfId="0" applyNumberFormat="1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4" fontId="0" fillId="7" borderId="13" xfId="0" applyNumberFormat="1" applyFill="1" applyBorder="1" applyAlignment="1">
      <alignment horizontal="center" vertical="center" wrapText="1"/>
    </xf>
    <xf numFmtId="4" fontId="0" fillId="7" borderId="13" xfId="0" applyNumberFormat="1" applyFill="1" applyBorder="1" applyAlignment="1">
      <alignment wrapText="1"/>
    </xf>
    <xf numFmtId="3" fontId="1" fillId="7" borderId="13" xfId="0" applyNumberFormat="1" applyFont="1" applyFill="1" applyBorder="1" applyAlignment="1">
      <alignment horizontal="center" vertical="center" wrapText="1"/>
    </xf>
    <xf numFmtId="3" fontId="0" fillId="7" borderId="13" xfId="0" applyNumberFormat="1" applyFill="1" applyBorder="1" applyAlignment="1">
      <alignment horizontal="center" vertical="center" wrapText="1"/>
    </xf>
    <xf numFmtId="4" fontId="10" fillId="7" borderId="13" xfId="0" applyNumberFormat="1" applyFont="1" applyFill="1" applyBorder="1" applyAlignment="1">
      <alignment horizontal="center" vertical="center" wrapText="1"/>
    </xf>
    <xf numFmtId="3" fontId="0" fillId="7" borderId="13" xfId="0" applyNumberFormat="1" applyFont="1" applyFill="1" applyBorder="1" applyAlignment="1">
      <alignment horizontal="center" vertical="center" wrapText="1"/>
    </xf>
    <xf numFmtId="4" fontId="0" fillId="7" borderId="13" xfId="0" applyNumberFormat="1" applyFill="1" applyBorder="1" applyAlignment="1">
      <alignment vertical="center" wrapText="1"/>
    </xf>
    <xf numFmtId="4" fontId="0" fillId="7" borderId="13" xfId="0" applyNumberFormat="1" applyFont="1" applyFill="1" applyBorder="1" applyAlignment="1">
      <alignment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" fillId="8" borderId="19" xfId="0" applyFont="1" applyFill="1" applyBorder="1" applyAlignment="1">
      <alignment horizontal="center" vertical="center" wrapText="1"/>
    </xf>
    <xf numFmtId="4" fontId="1" fillId="8" borderId="13" xfId="0" applyNumberFormat="1" applyFont="1" applyFill="1" applyBorder="1" applyAlignment="1">
      <alignment horizontal="center" vertical="center" wrapText="1"/>
    </xf>
    <xf numFmtId="4" fontId="0" fillId="8" borderId="13" xfId="0" applyNumberFormat="1" applyFont="1" applyFill="1" applyBorder="1" applyAlignment="1">
      <alignment horizontal="center" vertical="center" wrapText="1"/>
    </xf>
    <xf numFmtId="4" fontId="0" fillId="8" borderId="13" xfId="0" applyNumberFormat="1" applyFill="1" applyBorder="1" applyAlignment="1">
      <alignment horizontal="center" vertical="center" wrapText="1"/>
    </xf>
    <xf numFmtId="4" fontId="0" fillId="8" borderId="13" xfId="0" applyNumberFormat="1" applyFill="1" applyBorder="1" applyAlignment="1">
      <alignment wrapText="1"/>
    </xf>
    <xf numFmtId="4" fontId="1" fillId="8" borderId="13" xfId="0" applyNumberFormat="1" applyFont="1" applyFill="1" applyBorder="1" applyAlignment="1">
      <alignment wrapText="1"/>
    </xf>
    <xf numFmtId="4" fontId="3" fillId="8" borderId="13" xfId="0" applyNumberFormat="1" applyFont="1" applyFill="1" applyBorder="1" applyAlignment="1">
      <alignment horizontal="center" vertical="center" wrapText="1"/>
    </xf>
    <xf numFmtId="4" fontId="10" fillId="8" borderId="13" xfId="0" applyNumberFormat="1" applyFont="1" applyFill="1" applyBorder="1" applyAlignment="1">
      <alignment horizontal="center" vertical="center" wrapText="1"/>
    </xf>
    <xf numFmtId="4" fontId="10" fillId="8" borderId="13" xfId="0" applyNumberFormat="1" applyFont="1" applyFill="1" applyBorder="1" applyAlignment="1">
      <alignment wrapText="1"/>
    </xf>
    <xf numFmtId="4" fontId="0" fillId="8" borderId="13" xfId="0" applyNumberFormat="1" applyFill="1" applyBorder="1" applyAlignment="1">
      <alignment vertical="center" wrapText="1"/>
    </xf>
    <xf numFmtId="4" fontId="0" fillId="8" borderId="13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wrapText="1"/>
    </xf>
    <xf numFmtId="3" fontId="1" fillId="9" borderId="1" xfId="0" applyNumberFormat="1" applyFont="1" applyFill="1" applyBorder="1" applyAlignment="1">
      <alignment horizontal="center" vertical="center" wrapText="1"/>
    </xf>
    <xf numFmtId="3" fontId="1" fillId="9" borderId="6" xfId="0" applyNumberFormat="1" applyFont="1" applyFill="1" applyBorder="1" applyAlignment="1">
      <alignment horizontal="center" vertical="center" wrapText="1"/>
    </xf>
    <xf numFmtId="4" fontId="1" fillId="9" borderId="13" xfId="0" applyNumberFormat="1" applyFont="1" applyFill="1" applyBorder="1" applyAlignment="1">
      <alignment horizontal="center" vertical="center" wrapText="1"/>
    </xf>
    <xf numFmtId="4" fontId="3" fillId="9" borderId="13" xfId="0" applyNumberFormat="1" applyFont="1" applyFill="1" applyBorder="1" applyAlignment="1">
      <alignment horizontal="center" vertical="center" wrapText="1"/>
    </xf>
    <xf numFmtId="4" fontId="2" fillId="9" borderId="13" xfId="0" applyNumberFormat="1" applyFont="1" applyFill="1" applyBorder="1" applyAlignment="1">
      <alignment horizontal="center" vertical="center"/>
    </xf>
    <xf numFmtId="3" fontId="1" fillId="9" borderId="13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4" fontId="1" fillId="2" borderId="14" xfId="0" applyNumberFormat="1" applyFont="1" applyFill="1" applyBorder="1" applyAlignment="1">
      <alignment horizontal="center" vertical="center" wrapText="1"/>
    </xf>
    <xf numFmtId="4" fontId="1" fillId="2" borderId="13" xfId="0" applyNumberFormat="1" applyFont="1" applyFill="1" applyBorder="1" applyAlignment="1">
      <alignment horizontal="center" vertical="center" wrapText="1"/>
    </xf>
    <xf numFmtId="4" fontId="0" fillId="2" borderId="13" xfId="0" applyNumberFormat="1" applyFill="1" applyBorder="1" applyAlignment="1">
      <alignment wrapText="1"/>
    </xf>
    <xf numFmtId="4" fontId="10" fillId="2" borderId="13" xfId="0" applyNumberFormat="1" applyFont="1" applyFill="1" applyBorder="1" applyAlignment="1">
      <alignment wrapText="1"/>
    </xf>
    <xf numFmtId="4" fontId="0" fillId="2" borderId="13" xfId="0" applyNumberFormat="1" applyFill="1" applyBorder="1"/>
    <xf numFmtId="3" fontId="0" fillId="7" borderId="13" xfId="0" applyNumberFormat="1" applyFill="1" applyBorder="1" applyAlignment="1">
      <alignment wrapText="1"/>
    </xf>
    <xf numFmtId="3" fontId="1" fillId="7" borderId="13" xfId="0" applyNumberFormat="1" applyFont="1" applyFill="1" applyBorder="1" applyAlignment="1">
      <alignment wrapText="1"/>
    </xf>
    <xf numFmtId="1" fontId="1" fillId="7" borderId="13" xfId="0" applyNumberFormat="1" applyFont="1" applyFill="1" applyBorder="1" applyAlignment="1">
      <alignment horizontal="center" vertical="center" wrapText="1"/>
    </xf>
    <xf numFmtId="3" fontId="0" fillId="2" borderId="13" xfId="0" applyNumberFormat="1" applyFill="1" applyBorder="1" applyAlignment="1">
      <alignment wrapText="1"/>
    </xf>
    <xf numFmtId="3" fontId="0" fillId="7" borderId="1" xfId="0" applyNumberFormat="1" applyFill="1" applyBorder="1" applyAlignment="1">
      <alignment horizontal="center" wrapText="1"/>
    </xf>
    <xf numFmtId="3" fontId="1" fillId="7" borderId="13" xfId="0" applyNumberFormat="1" applyFont="1" applyFill="1" applyBorder="1" applyAlignment="1">
      <alignment vertical="center" wrapText="1"/>
    </xf>
    <xf numFmtId="3" fontId="0" fillId="7" borderId="13" xfId="0" applyNumberFormat="1" applyFont="1" applyFill="1" applyBorder="1" applyAlignment="1">
      <alignment wrapText="1"/>
    </xf>
    <xf numFmtId="4" fontId="1" fillId="9" borderId="13" xfId="0" applyNumberFormat="1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horizontal="center" vertical="center" wrapText="1"/>
    </xf>
    <xf numFmtId="0" fontId="4" fillId="0" borderId="17" xfId="0" applyFont="1" applyBorder="1" applyAlignment="1"/>
    <xf numFmtId="3" fontId="7" fillId="7" borderId="13" xfId="0" applyNumberFormat="1" applyFont="1" applyFill="1" applyBorder="1" applyAlignment="1">
      <alignment horizontal="center" vertical="center" wrapText="1"/>
    </xf>
    <xf numFmtId="4" fontId="7" fillId="7" borderId="13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3" fontId="9" fillId="7" borderId="6" xfId="0" applyNumberFormat="1" applyFont="1" applyFill="1" applyBorder="1" applyAlignment="1">
      <alignment horizontal="center" vertical="center" wrapText="1"/>
    </xf>
    <xf numFmtId="3" fontId="6" fillId="10" borderId="1" xfId="0" applyNumberFormat="1" applyFont="1" applyFill="1" applyBorder="1" applyAlignment="1">
      <alignment vertical="center"/>
    </xf>
    <xf numFmtId="4" fontId="7" fillId="0" borderId="0" xfId="0" applyNumberFormat="1" applyFont="1"/>
    <xf numFmtId="3" fontId="6" fillId="7" borderId="3" xfId="0" applyNumberFormat="1" applyFont="1" applyFill="1" applyBorder="1" applyAlignment="1">
      <alignment horizontal="center" vertical="center" wrapText="1"/>
    </xf>
    <xf numFmtId="3" fontId="5" fillId="7" borderId="15" xfId="0" applyNumberFormat="1" applyFont="1" applyFill="1" applyBorder="1" applyAlignment="1">
      <alignment wrapText="1"/>
    </xf>
    <xf numFmtId="3" fontId="12" fillId="7" borderId="1" xfId="0" applyNumberFormat="1" applyFont="1" applyFill="1" applyBorder="1" applyAlignment="1"/>
    <xf numFmtId="3" fontId="12" fillId="7" borderId="1" xfId="0" applyNumberFormat="1" applyFont="1" applyFill="1" applyBorder="1" applyAlignment="1" applyProtection="1">
      <protection locked="0"/>
    </xf>
    <xf numFmtId="3" fontId="11" fillId="7" borderId="1" xfId="0" applyNumberFormat="1" applyFont="1" applyFill="1" applyBorder="1" applyAlignment="1"/>
    <xf numFmtId="3" fontId="11" fillId="7" borderId="1" xfId="0" applyNumberFormat="1" applyFont="1" applyFill="1" applyBorder="1" applyAlignment="1" applyProtection="1">
      <protection locked="0"/>
    </xf>
    <xf numFmtId="3" fontId="9" fillId="7" borderId="15" xfId="0" applyNumberFormat="1" applyFont="1" applyFill="1" applyBorder="1" applyAlignment="1">
      <alignment wrapText="1"/>
    </xf>
    <xf numFmtId="3" fontId="10" fillId="7" borderId="1" xfId="0" applyNumberFormat="1" applyFont="1" applyFill="1" applyBorder="1" applyAlignment="1" applyProtection="1">
      <protection locked="0"/>
    </xf>
    <xf numFmtId="3" fontId="10" fillId="7" borderId="1" xfId="0" applyNumberFormat="1" applyFont="1" applyFill="1" applyBorder="1" applyAlignment="1"/>
    <xf numFmtId="3" fontId="0" fillId="7" borderId="1" xfId="0" applyNumberFormat="1" applyFill="1" applyBorder="1" applyAlignment="1">
      <alignment wrapText="1"/>
    </xf>
    <xf numFmtId="3" fontId="1" fillId="7" borderId="1" xfId="0" applyNumberFormat="1" applyFont="1" applyFill="1" applyBorder="1" applyAlignment="1">
      <alignment wrapText="1"/>
    </xf>
    <xf numFmtId="3" fontId="1" fillId="7" borderId="7" xfId="0" applyNumberFormat="1" applyFont="1" applyFill="1" applyBorder="1" applyAlignment="1">
      <alignment wrapText="1"/>
    </xf>
    <xf numFmtId="3" fontId="11" fillId="7" borderId="1" xfId="0" applyNumberFormat="1" applyFont="1" applyFill="1" applyBorder="1" applyAlignment="1">
      <alignment horizontal="center" vertical="center"/>
    </xf>
    <xf numFmtId="3" fontId="12" fillId="8" borderId="1" xfId="0" applyNumberFormat="1" applyFont="1" applyFill="1" applyBorder="1" applyAlignment="1"/>
    <xf numFmtId="3" fontId="10" fillId="8" borderId="1" xfId="0" applyNumberFormat="1" applyFont="1" applyFill="1" applyBorder="1" applyAlignment="1" applyProtection="1">
      <protection locked="0"/>
    </xf>
    <xf numFmtId="3" fontId="11" fillId="8" borderId="1" xfId="0" applyNumberFormat="1" applyFont="1" applyFill="1" applyBorder="1" applyAlignment="1" applyProtection="1">
      <protection locked="0"/>
    </xf>
    <xf numFmtId="3" fontId="11" fillId="8" borderId="1" xfId="0" applyNumberFormat="1" applyFont="1" applyFill="1" applyBorder="1" applyAlignment="1"/>
    <xf numFmtId="3" fontId="10" fillId="8" borderId="1" xfId="0" applyNumberFormat="1" applyFont="1" applyFill="1" applyBorder="1" applyAlignment="1"/>
    <xf numFmtId="3" fontId="9" fillId="8" borderId="1" xfId="0" applyNumberFormat="1" applyFont="1" applyFill="1" applyBorder="1" applyAlignment="1">
      <alignment wrapText="1"/>
    </xf>
    <xf numFmtId="3" fontId="9" fillId="8" borderId="15" xfId="0" applyNumberFormat="1" applyFont="1" applyFill="1" applyBorder="1" applyAlignment="1">
      <alignment wrapText="1"/>
    </xf>
    <xf numFmtId="3" fontId="0" fillId="8" borderId="1" xfId="0" applyNumberFormat="1" applyFill="1" applyBorder="1" applyAlignment="1">
      <alignment wrapText="1"/>
    </xf>
    <xf numFmtId="3" fontId="1" fillId="8" borderId="1" xfId="0" applyNumberFormat="1" applyFont="1" applyFill="1" applyBorder="1" applyAlignment="1">
      <alignment wrapText="1"/>
    </xf>
    <xf numFmtId="3" fontId="0" fillId="8" borderId="7" xfId="0" applyNumberFormat="1" applyFill="1" applyBorder="1" applyAlignment="1">
      <alignment wrapText="1"/>
    </xf>
    <xf numFmtId="3" fontId="6" fillId="10" borderId="1" xfId="0" applyNumberFormat="1" applyFont="1" applyFill="1" applyBorder="1" applyAlignment="1">
      <alignment horizontal="center" vertical="center" wrapText="1"/>
    </xf>
    <xf numFmtId="3" fontId="6" fillId="10" borderId="1" xfId="0" applyNumberFormat="1" applyFont="1" applyFill="1" applyBorder="1" applyAlignment="1">
      <alignment wrapText="1"/>
    </xf>
    <xf numFmtId="3" fontId="5" fillId="10" borderId="15" xfId="0" applyNumberFormat="1" applyFont="1" applyFill="1" applyBorder="1" applyAlignment="1">
      <alignment wrapText="1"/>
    </xf>
    <xf numFmtId="3" fontId="5" fillId="10" borderId="1" xfId="0" applyNumberFormat="1" applyFont="1" applyFill="1" applyBorder="1" applyAlignment="1">
      <alignment wrapText="1"/>
    </xf>
    <xf numFmtId="3" fontId="6" fillId="10" borderId="7" xfId="0" applyNumberFormat="1" applyFont="1" applyFill="1" applyBorder="1" applyAlignment="1">
      <alignment wrapText="1"/>
    </xf>
    <xf numFmtId="3" fontId="9" fillId="10" borderId="1" xfId="0" applyNumberFormat="1" applyFont="1" applyFill="1" applyBorder="1" applyAlignment="1">
      <alignment vertical="center"/>
    </xf>
    <xf numFmtId="3" fontId="12" fillId="8" borderId="1" xfId="0" applyNumberFormat="1" applyFont="1" applyFill="1" applyBorder="1" applyAlignment="1" applyProtection="1">
      <protection locked="0"/>
    </xf>
    <xf numFmtId="3" fontId="7" fillId="10" borderId="15" xfId="0" applyNumberFormat="1" applyFont="1" applyFill="1" applyBorder="1" applyAlignment="1">
      <alignment wrapText="1"/>
    </xf>
    <xf numFmtId="3" fontId="7" fillId="10" borderId="1" xfId="0" applyNumberFormat="1" applyFont="1" applyFill="1" applyBorder="1" applyAlignment="1">
      <alignment wrapText="1"/>
    </xf>
    <xf numFmtId="3" fontId="7" fillId="8" borderId="1" xfId="0" applyNumberFormat="1" applyFont="1" applyFill="1" applyBorder="1" applyAlignment="1">
      <alignment wrapText="1"/>
    </xf>
    <xf numFmtId="3" fontId="9" fillId="8" borderId="7" xfId="0" applyNumberFormat="1" applyFont="1" applyFill="1" applyBorder="1" applyAlignment="1">
      <alignment wrapText="1"/>
    </xf>
    <xf numFmtId="3" fontId="7" fillId="8" borderId="15" xfId="0" applyNumberFormat="1" applyFont="1" applyFill="1" applyBorder="1" applyAlignment="1">
      <alignment wrapText="1"/>
    </xf>
    <xf numFmtId="3" fontId="9" fillId="10" borderId="1" xfId="0" applyNumberFormat="1" applyFont="1" applyFill="1" applyBorder="1" applyAlignment="1">
      <alignment wrapText="1"/>
    </xf>
    <xf numFmtId="3" fontId="9" fillId="10" borderId="7" xfId="0" applyNumberFormat="1" applyFont="1" applyFill="1" applyBorder="1" applyAlignment="1">
      <alignment wrapText="1"/>
    </xf>
    <xf numFmtId="3" fontId="11" fillId="8" borderId="1" xfId="0" applyNumberFormat="1" applyFont="1" applyFill="1" applyBorder="1" applyAlignment="1">
      <alignment horizontal="center" vertical="center"/>
    </xf>
    <xf numFmtId="1" fontId="3" fillId="7" borderId="1" xfId="0" applyNumberFormat="1" applyFont="1" applyFill="1" applyBorder="1" applyAlignment="1">
      <alignment horizontal="center" vertical="center" wrapText="1"/>
    </xf>
    <xf numFmtId="3" fontId="1" fillId="8" borderId="6" xfId="0" applyNumberFormat="1" applyFont="1" applyFill="1" applyBorder="1" applyAlignment="1">
      <alignment horizontal="center" vertical="center" wrapText="1"/>
    </xf>
    <xf numFmtId="3" fontId="1" fillId="9" borderId="18" xfId="0" applyNumberFormat="1" applyFont="1" applyFill="1" applyBorder="1" applyAlignment="1">
      <alignment horizontal="center" vertical="center" wrapText="1"/>
    </xf>
    <xf numFmtId="3" fontId="1" fillId="8" borderId="18" xfId="0" applyNumberFormat="1" applyFont="1" applyFill="1" applyBorder="1" applyAlignment="1">
      <alignment horizontal="center" wrapText="1"/>
    </xf>
    <xf numFmtId="3" fontId="0" fillId="8" borderId="18" xfId="0" applyNumberFormat="1" applyFont="1" applyFill="1" applyBorder="1" applyAlignment="1">
      <alignment horizontal="center" wrapText="1"/>
    </xf>
    <xf numFmtId="0" fontId="20" fillId="0" borderId="0" xfId="0" applyFont="1"/>
    <xf numFmtId="3" fontId="10" fillId="8" borderId="13" xfId="0" applyNumberFormat="1" applyFont="1" applyFill="1" applyBorder="1" applyAlignment="1">
      <alignment horizontal="center" vertical="center" wrapText="1"/>
    </xf>
    <xf numFmtId="3" fontId="0" fillId="8" borderId="13" xfId="0" applyNumberFormat="1" applyFill="1" applyBorder="1" applyAlignment="1">
      <alignment horizontal="center" vertical="center" wrapText="1"/>
    </xf>
    <xf numFmtId="3" fontId="0" fillId="8" borderId="13" xfId="0" applyNumberFormat="1" applyFont="1" applyFill="1" applyBorder="1" applyAlignment="1">
      <alignment horizontal="center" vertical="center" wrapText="1"/>
    </xf>
    <xf numFmtId="3" fontId="7" fillId="8" borderId="13" xfId="0" applyNumberFormat="1" applyFont="1" applyFill="1" applyBorder="1" applyAlignment="1">
      <alignment horizontal="center" vertical="center" wrapText="1"/>
    </xf>
    <xf numFmtId="3" fontId="3" fillId="9" borderId="13" xfId="0" applyNumberFormat="1" applyFont="1" applyFill="1" applyBorder="1" applyAlignment="1">
      <alignment horizontal="center" vertical="center" wrapText="1"/>
    </xf>
    <xf numFmtId="3" fontId="0" fillId="8" borderId="13" xfId="0" applyNumberFormat="1" applyFill="1" applyBorder="1" applyAlignment="1">
      <alignment wrapText="1"/>
    </xf>
    <xf numFmtId="3" fontId="1" fillId="8" borderId="13" xfId="0" applyNumberFormat="1" applyFont="1" applyFill="1" applyBorder="1" applyAlignment="1">
      <alignment wrapText="1"/>
    </xf>
    <xf numFmtId="3" fontId="1" fillId="8" borderId="13" xfId="0" applyNumberFormat="1" applyFont="1" applyFill="1" applyBorder="1" applyAlignment="1">
      <alignment horizontal="center" vertical="center" wrapText="1"/>
    </xf>
    <xf numFmtId="3" fontId="1" fillId="8" borderId="13" xfId="0" applyNumberFormat="1" applyFont="1" applyFill="1" applyBorder="1" applyAlignment="1">
      <alignment vertical="center" wrapText="1"/>
    </xf>
    <xf numFmtId="3" fontId="0" fillId="8" borderId="13" xfId="0" applyNumberFormat="1" applyFont="1" applyFill="1" applyBorder="1" applyAlignment="1">
      <alignment wrapText="1"/>
    </xf>
    <xf numFmtId="0" fontId="11" fillId="9" borderId="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center" vertical="center" wrapText="1"/>
    </xf>
    <xf numFmtId="0" fontId="1" fillId="9" borderId="21" xfId="0" applyFont="1" applyFill="1" applyBorder="1" applyAlignment="1">
      <alignment horizontal="center" vertical="center" wrapText="1"/>
    </xf>
    <xf numFmtId="0" fontId="1" fillId="9" borderId="15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</cellXfs>
  <cellStyles count="1">
    <cellStyle name="Normalno" xfId="0" builtinId="0"/>
  </cellStyles>
  <dxfs count="0"/>
  <tableStyles count="0" defaultTableStyle="TableStyleMedium9" defaultPivotStyle="PivotStyleLight16"/>
  <colors>
    <mruColors>
      <color rgb="FFCCFFCC"/>
      <color rgb="FFFFFFCC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40"/>
  <sheetViews>
    <sheetView tabSelected="1" zoomScaleNormal="100" workbookViewId="0">
      <selection activeCell="AC10" sqref="AC10"/>
    </sheetView>
  </sheetViews>
  <sheetFormatPr defaultRowHeight="15" x14ac:dyDescent="0.25"/>
  <cols>
    <col min="1" max="1" width="6.5703125" customWidth="1"/>
    <col min="2" max="2" width="24.42578125" customWidth="1"/>
    <col min="3" max="3" width="11" style="3" customWidth="1"/>
    <col min="4" max="4" width="12.7109375" style="3" customWidth="1"/>
    <col min="5" max="5" width="11" style="3" customWidth="1"/>
    <col min="6" max="6" width="11.5703125" style="3" hidden="1" customWidth="1"/>
    <col min="7" max="7" width="14.140625" style="3" hidden="1" customWidth="1"/>
    <col min="8" max="9" width="11.42578125" style="3" hidden="1" customWidth="1"/>
    <col min="10" max="10" width="12.7109375" style="3" hidden="1" customWidth="1"/>
    <col min="11" max="11" width="11" style="3" hidden="1" customWidth="1"/>
    <col min="12" max="12" width="11.28515625" hidden="1" customWidth="1"/>
    <col min="13" max="13" width="0.140625" style="3" hidden="1" customWidth="1"/>
    <col min="14" max="14" width="13.85546875" style="3" customWidth="1"/>
    <col min="15" max="15" width="7.42578125" style="3" customWidth="1"/>
    <col min="16" max="16" width="11" style="3" customWidth="1"/>
    <col min="17" max="17" width="10.7109375" style="3" customWidth="1"/>
    <col min="18" max="18" width="13" style="3" customWidth="1"/>
    <col min="19" max="19" width="8.7109375" style="3" customWidth="1"/>
    <col min="20" max="20" width="11.5703125" style="3" customWidth="1"/>
    <col min="21" max="21" width="9.42578125" customWidth="1"/>
    <col min="22" max="22" width="10.42578125" style="3" customWidth="1"/>
    <col min="23" max="23" width="8.85546875" customWidth="1"/>
    <col min="24" max="24" width="11.42578125" style="3" customWidth="1"/>
    <col min="25" max="25" width="13" style="3" customWidth="1"/>
    <col min="26" max="26" width="13.28515625" style="3" customWidth="1"/>
    <col min="27" max="27" width="10" customWidth="1"/>
    <col min="28" max="28" width="14.7109375" customWidth="1"/>
    <col min="29" max="29" width="16" style="3" customWidth="1"/>
    <col min="30" max="30" width="13.85546875" customWidth="1"/>
    <col min="31" max="31" width="17.28515625" customWidth="1"/>
    <col min="32" max="32" width="19.28515625" customWidth="1"/>
  </cols>
  <sheetData>
    <row r="1" spans="1:31" ht="15.75" x14ac:dyDescent="0.25">
      <c r="A1" s="7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3"/>
      <c r="U1" s="3"/>
      <c r="W1" s="3"/>
      <c r="AA1" s="3"/>
      <c r="AB1" s="3"/>
    </row>
    <row r="3" spans="1:31" ht="18.75" x14ac:dyDescent="0.3">
      <c r="A3" s="6" t="s">
        <v>129</v>
      </c>
      <c r="B3" s="4"/>
      <c r="C3" s="4"/>
      <c r="D3" s="4"/>
      <c r="E3" s="57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31" ht="0.75" customHeight="1" thickBot="1" x14ac:dyDescent="0.3">
      <c r="A4" s="3"/>
      <c r="B4" s="3"/>
      <c r="L4" s="3"/>
      <c r="U4" s="3"/>
      <c r="W4" s="3"/>
      <c r="AA4" s="3"/>
      <c r="AB4" s="3"/>
    </row>
    <row r="5" spans="1:31" ht="39.950000000000003" customHeight="1" thickBot="1" x14ac:dyDescent="0.3">
      <c r="A5" s="31" t="s">
        <v>1</v>
      </c>
      <c r="B5" s="10" t="s">
        <v>2</v>
      </c>
      <c r="C5" s="149" t="s">
        <v>120</v>
      </c>
      <c r="D5" s="169" t="s">
        <v>121</v>
      </c>
      <c r="E5" s="149" t="s">
        <v>130</v>
      </c>
      <c r="F5" s="20" t="s">
        <v>102</v>
      </c>
      <c r="G5" s="19" t="s">
        <v>91</v>
      </c>
      <c r="H5" s="19" t="s">
        <v>88</v>
      </c>
      <c r="I5" s="10" t="s">
        <v>93</v>
      </c>
      <c r="J5" s="10" t="s">
        <v>84</v>
      </c>
      <c r="K5" s="10" t="s">
        <v>85</v>
      </c>
      <c r="L5" s="10" t="s">
        <v>86</v>
      </c>
      <c r="M5" s="11" t="s">
        <v>87</v>
      </c>
      <c r="N5" s="169" t="s">
        <v>131</v>
      </c>
      <c r="O5" s="157" t="s">
        <v>100</v>
      </c>
      <c r="P5" s="170" t="s">
        <v>107</v>
      </c>
      <c r="Q5" s="160" t="s">
        <v>101</v>
      </c>
      <c r="R5" s="170" t="s">
        <v>112</v>
      </c>
      <c r="S5" s="196">
        <v>561</v>
      </c>
      <c r="T5" s="170" t="s">
        <v>111</v>
      </c>
      <c r="U5" s="160">
        <v>12</v>
      </c>
      <c r="V5" s="170" t="s">
        <v>125</v>
      </c>
      <c r="W5" s="160">
        <v>52</v>
      </c>
      <c r="X5" s="170" t="s">
        <v>110</v>
      </c>
      <c r="Y5" s="160">
        <v>11</v>
      </c>
      <c r="Z5" s="170" t="s">
        <v>122</v>
      </c>
      <c r="AA5" s="39" t="s">
        <v>127</v>
      </c>
      <c r="AC5"/>
    </row>
    <row r="6" spans="1:31" ht="24.95" customHeight="1" thickBot="1" x14ac:dyDescent="0.3">
      <c r="A6" s="265">
        <v>6</v>
      </c>
      <c r="B6" s="181" t="s">
        <v>89</v>
      </c>
      <c r="C6" s="182">
        <f>C7+C8+C9</f>
        <v>3601492</v>
      </c>
      <c r="D6" s="183">
        <f>D7+D8+D9</f>
        <v>3085201.7699999996</v>
      </c>
      <c r="E6" s="182">
        <f>E7+E8+E9</f>
        <v>4145534</v>
      </c>
      <c r="F6" s="182"/>
      <c r="G6" s="182"/>
      <c r="H6" s="182"/>
      <c r="I6" s="182"/>
      <c r="J6" s="182"/>
      <c r="K6" s="182"/>
      <c r="L6" s="182"/>
      <c r="M6" s="183"/>
      <c r="N6" s="183">
        <f>N7+N8+N9</f>
        <v>4130897.2799999993</v>
      </c>
      <c r="O6" s="183">
        <f>O7+O8+O9</f>
        <v>36530</v>
      </c>
      <c r="P6" s="187">
        <f>P7+P8+P9</f>
        <v>29501.21</v>
      </c>
      <c r="Q6" s="187">
        <f>Q7+Q8+Q9</f>
        <v>1554881</v>
      </c>
      <c r="R6" s="187">
        <f>R7+R8+R9</f>
        <v>1469775.08</v>
      </c>
      <c r="S6" s="187">
        <f>S7</f>
        <v>27703</v>
      </c>
      <c r="T6" s="258">
        <f>T7+T9</f>
        <v>4233.4000000000015</v>
      </c>
      <c r="U6" s="187">
        <f>U7</f>
        <v>4887</v>
      </c>
      <c r="V6" s="187">
        <f>V7+V9</f>
        <v>747.07000000000062</v>
      </c>
      <c r="W6" s="187">
        <f>W7+W8+W9</f>
        <v>127726</v>
      </c>
      <c r="X6" s="187">
        <f>X7+X8+X9</f>
        <v>87818</v>
      </c>
      <c r="Y6" s="187">
        <f t="shared" ref="Y6" si="0">Y7+Y8+Y9</f>
        <v>3408310</v>
      </c>
      <c r="Z6" s="258">
        <f>Z8+Z9</f>
        <v>2948871.05</v>
      </c>
      <c r="AA6" s="201">
        <f>N6/E6*100</f>
        <v>99.64692799528359</v>
      </c>
      <c r="AB6" s="17"/>
      <c r="AC6" s="17"/>
    </row>
    <row r="7" spans="1:31" ht="24.95" customHeight="1" thickBot="1" x14ac:dyDescent="0.3">
      <c r="A7" s="266"/>
      <c r="B7" s="181" t="s">
        <v>134</v>
      </c>
      <c r="C7" s="150">
        <v>949317</v>
      </c>
      <c r="D7" s="249">
        <v>1510817.05</v>
      </c>
      <c r="E7" s="150">
        <f>O7+Q7+S7+U7+W7+Y7</f>
        <v>1657219</v>
      </c>
      <c r="F7" s="40"/>
      <c r="G7" s="40"/>
      <c r="H7" s="40"/>
      <c r="I7" s="40"/>
      <c r="J7" s="40"/>
      <c r="K7" s="40"/>
      <c r="L7" s="40"/>
      <c r="M7" s="41"/>
      <c r="N7" s="249">
        <v>1644242</v>
      </c>
      <c r="O7" s="158">
        <v>15500</v>
      </c>
      <c r="P7" s="256">
        <v>33592.47</v>
      </c>
      <c r="Q7" s="164">
        <v>1385000</v>
      </c>
      <c r="R7" s="255">
        <v>1404107.31</v>
      </c>
      <c r="S7" s="164">
        <v>27703</v>
      </c>
      <c r="T7" s="254">
        <v>39733.910000000003</v>
      </c>
      <c r="U7" s="164">
        <v>4887</v>
      </c>
      <c r="V7" s="255">
        <v>6572.52</v>
      </c>
      <c r="W7" s="164">
        <v>124129</v>
      </c>
      <c r="X7" s="255">
        <v>160236.32999999999</v>
      </c>
      <c r="Y7" s="165">
        <v>100000</v>
      </c>
      <c r="Z7" s="254">
        <v>0</v>
      </c>
      <c r="AA7" s="63">
        <f>N7/E7*100</f>
        <v>99.216941152617736</v>
      </c>
      <c r="AB7" s="17"/>
      <c r="AC7" s="17"/>
    </row>
    <row r="8" spans="1:31" ht="24.95" customHeight="1" thickBot="1" x14ac:dyDescent="0.3">
      <c r="A8" s="266"/>
      <c r="B8" s="181" t="s">
        <v>135</v>
      </c>
      <c r="C8" s="150">
        <f>C11</f>
        <v>3270795</v>
      </c>
      <c r="D8" s="249">
        <v>3218626.26</v>
      </c>
      <c r="E8" s="150">
        <f>O8+Q8+W8+Y8</f>
        <v>4145534</v>
      </c>
      <c r="F8" s="40"/>
      <c r="G8" s="40"/>
      <c r="H8" s="40"/>
      <c r="I8" s="40"/>
      <c r="J8" s="40"/>
      <c r="K8" s="40"/>
      <c r="L8" s="40"/>
      <c r="M8" s="41"/>
      <c r="N8" s="249">
        <f>P8+R8+T8+V8+X8+Z8</f>
        <v>3720849.2699999996</v>
      </c>
      <c r="O8" s="158">
        <f>O11</f>
        <v>21030</v>
      </c>
      <c r="P8" s="256">
        <f>P11</f>
        <v>47741.39</v>
      </c>
      <c r="Q8" s="164">
        <f>Q11</f>
        <v>748500</v>
      </c>
      <c r="R8" s="255">
        <f>R11</f>
        <v>647556.07999999996</v>
      </c>
      <c r="S8" s="164"/>
      <c r="T8" s="254">
        <v>0</v>
      </c>
      <c r="U8" s="164"/>
      <c r="V8" s="255">
        <v>0</v>
      </c>
      <c r="W8" s="164">
        <f>W11</f>
        <v>67694</v>
      </c>
      <c r="X8" s="255">
        <f>X11</f>
        <v>71609.039999999994</v>
      </c>
      <c r="Y8" s="166">
        <f>Y29</f>
        <v>3308310</v>
      </c>
      <c r="Z8" s="254">
        <f>Z11</f>
        <v>2953942.76</v>
      </c>
      <c r="AA8" s="63">
        <f>N8/E8*100</f>
        <v>89.755608565748091</v>
      </c>
      <c r="AB8" s="17"/>
      <c r="AC8" s="106"/>
    </row>
    <row r="9" spans="1:31" s="3" customFormat="1" ht="24.95" customHeight="1" thickBot="1" x14ac:dyDescent="0.3">
      <c r="A9" s="266"/>
      <c r="B9" s="181" t="s">
        <v>136</v>
      </c>
      <c r="C9" s="150">
        <v>-618620</v>
      </c>
      <c r="D9" s="249">
        <v>-1644241.54</v>
      </c>
      <c r="E9" s="150">
        <v>-1657219</v>
      </c>
      <c r="F9" s="40"/>
      <c r="G9" s="40"/>
      <c r="H9" s="40"/>
      <c r="I9" s="40"/>
      <c r="J9" s="40"/>
      <c r="K9" s="40"/>
      <c r="L9" s="40"/>
      <c r="M9" s="41"/>
      <c r="N9" s="249">
        <v>-1234193.99</v>
      </c>
      <c r="O9" s="207"/>
      <c r="P9" s="256">
        <v>-51832.65</v>
      </c>
      <c r="Q9" s="164">
        <v>-578619</v>
      </c>
      <c r="R9" s="255">
        <v>-581888.31000000006</v>
      </c>
      <c r="S9" s="164"/>
      <c r="T9" s="254">
        <v>-35500.51</v>
      </c>
      <c r="U9" s="205"/>
      <c r="V9" s="255">
        <v>-5825.45</v>
      </c>
      <c r="W9" s="204">
        <v>-64097</v>
      </c>
      <c r="X9" s="257">
        <v>-144027.37</v>
      </c>
      <c r="Y9" s="161">
        <v>0</v>
      </c>
      <c r="Z9" s="254">
        <v>-5071.71</v>
      </c>
      <c r="AA9" s="63">
        <f>N9/E9*100</f>
        <v>74.473801591702724</v>
      </c>
      <c r="AB9" s="17"/>
      <c r="AC9" s="106"/>
      <c r="AD9" s="16"/>
    </row>
    <row r="10" spans="1:31" s="3" customFormat="1" ht="24.95" customHeight="1" thickBot="1" x14ac:dyDescent="0.3">
      <c r="A10" s="267">
        <v>6</v>
      </c>
      <c r="B10" s="269" t="s">
        <v>31</v>
      </c>
      <c r="C10" s="188"/>
      <c r="D10" s="189"/>
      <c r="E10" s="188"/>
      <c r="F10" s="188"/>
      <c r="G10" s="188" t="s">
        <v>90</v>
      </c>
      <c r="H10" s="188" t="s">
        <v>92</v>
      </c>
      <c r="I10" s="188" t="s">
        <v>92</v>
      </c>
      <c r="J10" s="188" t="s">
        <v>92</v>
      </c>
      <c r="K10" s="188" t="s">
        <v>92</v>
      </c>
      <c r="L10" s="188" t="s">
        <v>92</v>
      </c>
      <c r="M10" s="188" t="s">
        <v>92</v>
      </c>
      <c r="N10" s="189"/>
      <c r="O10" s="202"/>
      <c r="P10" s="190"/>
      <c r="Q10" s="197"/>
      <c r="R10" s="191"/>
      <c r="S10" s="197"/>
      <c r="T10" s="192"/>
      <c r="U10" s="191"/>
      <c r="V10" s="191"/>
      <c r="W10" s="197"/>
      <c r="X10" s="191"/>
      <c r="Y10" s="191"/>
      <c r="Z10" s="191"/>
      <c r="AA10" s="193"/>
      <c r="AB10" s="17"/>
      <c r="AC10" s="5"/>
    </row>
    <row r="11" spans="1:31" ht="37.5" customHeight="1" thickBot="1" x14ac:dyDescent="0.3">
      <c r="A11" s="268"/>
      <c r="B11" s="270"/>
      <c r="C11" s="182">
        <f>C14+C21+C25+C29+C34</f>
        <v>3270795</v>
      </c>
      <c r="D11" s="250">
        <f>D14+D21+D25+D28+D29+D34</f>
        <v>3218625.76</v>
      </c>
      <c r="E11" s="182">
        <f>E14+E18+E21+E25+E29+E34</f>
        <v>4145534</v>
      </c>
      <c r="F11" s="182"/>
      <c r="G11" s="182"/>
      <c r="H11" s="182"/>
      <c r="I11" s="182"/>
      <c r="J11" s="182"/>
      <c r="K11" s="182"/>
      <c r="L11" s="182"/>
      <c r="M11" s="183"/>
      <c r="N11" s="250">
        <f>N13+N14+N21+N25+N29+N34</f>
        <v>3720849.27</v>
      </c>
      <c r="O11" s="187">
        <f>O25+O18+O34</f>
        <v>21030</v>
      </c>
      <c r="P11" s="187">
        <f>P25+P34</f>
        <v>47741.39</v>
      </c>
      <c r="Q11" s="187">
        <f>Q21+Q34</f>
        <v>748500</v>
      </c>
      <c r="R11" s="187">
        <f>R21</f>
        <v>647556.07999999996</v>
      </c>
      <c r="S11" s="187">
        <f>S12</f>
        <v>0</v>
      </c>
      <c r="T11" s="185">
        <v>0</v>
      </c>
      <c r="U11" s="187">
        <v>0</v>
      </c>
      <c r="V11" s="184">
        <v>0</v>
      </c>
      <c r="W11" s="187">
        <f>W14</f>
        <v>67694</v>
      </c>
      <c r="X11" s="187">
        <f>X13+X14</f>
        <v>71609.039999999994</v>
      </c>
      <c r="Y11" s="187">
        <f>Y29</f>
        <v>3308310</v>
      </c>
      <c r="Z11" s="187">
        <f>Z29</f>
        <v>2953942.76</v>
      </c>
      <c r="AA11" s="186">
        <f>N11/E11*100</f>
        <v>100.74281599625712</v>
      </c>
      <c r="AB11" s="17"/>
      <c r="AC11" s="16"/>
      <c r="AD11" s="16"/>
    </row>
    <row r="12" spans="1:31" ht="33.75" customHeight="1" thickBot="1" x14ac:dyDescent="0.3">
      <c r="A12" s="35">
        <v>632</v>
      </c>
      <c r="B12" s="30" t="s">
        <v>94</v>
      </c>
      <c r="C12" s="151">
        <v>0</v>
      </c>
      <c r="D12" s="251">
        <v>0</v>
      </c>
      <c r="E12" s="151"/>
      <c r="F12" s="42"/>
      <c r="G12" s="21"/>
      <c r="H12" s="21"/>
      <c r="I12" s="21"/>
      <c r="J12" s="21"/>
      <c r="K12" s="21"/>
      <c r="L12" s="21"/>
      <c r="M12" s="26"/>
      <c r="N12" s="251"/>
      <c r="O12" s="163">
        <v>0</v>
      </c>
      <c r="P12" s="261"/>
      <c r="Q12" s="194"/>
      <c r="R12" s="259"/>
      <c r="S12" s="163"/>
      <c r="T12" s="176"/>
      <c r="U12" s="163"/>
      <c r="V12" s="171"/>
      <c r="W12" s="195"/>
      <c r="X12" s="259"/>
      <c r="Y12" s="194"/>
      <c r="Z12" s="259"/>
      <c r="AA12" s="63">
        <v>0</v>
      </c>
      <c r="AB12" s="17"/>
      <c r="AC12" s="17"/>
      <c r="AD12" s="17"/>
      <c r="AE12" s="17">
        <f>SUM(AC12:AD12)</f>
        <v>0</v>
      </c>
    </row>
    <row r="13" spans="1:31" ht="30" customHeight="1" thickBot="1" x14ac:dyDescent="0.3">
      <c r="A13" s="35">
        <v>636</v>
      </c>
      <c r="B13" s="206" t="s">
        <v>117</v>
      </c>
      <c r="C13" s="151">
        <v>0</v>
      </c>
      <c r="D13" s="251">
        <v>0</v>
      </c>
      <c r="E13" s="151">
        <v>0</v>
      </c>
      <c r="F13" s="37"/>
      <c r="G13" s="21"/>
      <c r="H13" s="22"/>
      <c r="I13" s="21"/>
      <c r="J13" s="21"/>
      <c r="K13" s="21"/>
      <c r="L13" s="22"/>
      <c r="M13" s="26"/>
      <c r="N13" s="251">
        <f>X13</f>
        <v>3000</v>
      </c>
      <c r="O13" s="163">
        <v>0</v>
      </c>
      <c r="P13" s="261"/>
      <c r="Q13" s="194"/>
      <c r="R13" s="259"/>
      <c r="S13" s="164"/>
      <c r="T13" s="177"/>
      <c r="U13" s="164"/>
      <c r="V13" s="173"/>
      <c r="W13" s="194"/>
      <c r="X13" s="260">
        <v>3000</v>
      </c>
      <c r="Y13" s="194"/>
      <c r="Z13" s="259"/>
      <c r="AA13" s="63">
        <v>0</v>
      </c>
      <c r="AB13" s="106"/>
      <c r="AC13" s="17"/>
      <c r="AD13" s="17"/>
      <c r="AE13" s="17">
        <f>SUM(AC13:AD13)</f>
        <v>0</v>
      </c>
    </row>
    <row r="14" spans="1:31" ht="35.1" customHeight="1" thickBot="1" x14ac:dyDescent="0.3">
      <c r="A14" s="35">
        <v>639</v>
      </c>
      <c r="B14" s="12" t="s">
        <v>67</v>
      </c>
      <c r="C14" s="151">
        <v>55981</v>
      </c>
      <c r="D14" s="251">
        <v>57215</v>
      </c>
      <c r="E14" s="151">
        <f>W14</f>
        <v>67694</v>
      </c>
      <c r="F14" s="42"/>
      <c r="G14" s="21"/>
      <c r="H14" s="21"/>
      <c r="I14" s="21"/>
      <c r="J14" s="21"/>
      <c r="K14" s="21"/>
      <c r="L14" s="22"/>
      <c r="M14" s="26"/>
      <c r="N14" s="251">
        <f>X14</f>
        <v>68609.039999999994</v>
      </c>
      <c r="O14" s="163">
        <v>0</v>
      </c>
      <c r="P14" s="261"/>
      <c r="Q14" s="194"/>
      <c r="R14" s="259"/>
      <c r="S14" s="194"/>
      <c r="T14" s="178"/>
      <c r="U14" s="194"/>
      <c r="V14" s="174"/>
      <c r="W14" s="195">
        <v>67694</v>
      </c>
      <c r="X14" s="260">
        <v>68609.039999999994</v>
      </c>
      <c r="Y14" s="194"/>
      <c r="Z14" s="259"/>
      <c r="AA14" s="63">
        <f>N14/E14*100</f>
        <v>101.35172984311755</v>
      </c>
      <c r="AB14" s="17"/>
      <c r="AC14" s="17"/>
      <c r="AD14" s="17"/>
      <c r="AE14" s="17">
        <f>SUM(AC14:AD14)</f>
        <v>0</v>
      </c>
    </row>
    <row r="15" spans="1:31" ht="30" hidden="1" customHeight="1" thickBot="1" x14ac:dyDescent="0.3">
      <c r="A15" s="36">
        <v>6393</v>
      </c>
      <c r="B15" s="1" t="s">
        <v>98</v>
      </c>
      <c r="C15" s="198"/>
      <c r="D15" s="252"/>
      <c r="E15" s="198"/>
      <c r="F15" s="25"/>
      <c r="G15" s="22"/>
      <c r="H15" s="22"/>
      <c r="I15" s="22"/>
      <c r="J15" s="22"/>
      <c r="K15" s="22"/>
      <c r="L15" s="22"/>
      <c r="M15" s="24"/>
      <c r="N15" s="252"/>
      <c r="O15" s="166"/>
      <c r="P15" s="256"/>
      <c r="Q15" s="194"/>
      <c r="R15" s="259"/>
      <c r="S15" s="194"/>
      <c r="T15" s="178"/>
      <c r="U15" s="194"/>
      <c r="V15" s="174"/>
      <c r="W15" s="194"/>
      <c r="X15" s="259"/>
      <c r="Y15" s="194"/>
      <c r="Z15" s="259"/>
      <c r="AA15" s="63"/>
      <c r="AB15" s="17"/>
      <c r="AC15" s="17"/>
      <c r="AD15" s="17"/>
      <c r="AE15" s="17"/>
    </row>
    <row r="16" spans="1:31" ht="30" hidden="1" customHeight="1" thickBot="1" x14ac:dyDescent="0.3">
      <c r="A16" s="36">
        <v>6393</v>
      </c>
      <c r="B16" s="1" t="s">
        <v>97</v>
      </c>
      <c r="C16" s="152"/>
      <c r="D16" s="252"/>
      <c r="E16" s="152"/>
      <c r="F16" s="25"/>
      <c r="G16" s="22"/>
      <c r="H16" s="22"/>
      <c r="I16" s="22"/>
      <c r="J16" s="22"/>
      <c r="K16" s="22"/>
      <c r="L16" s="22"/>
      <c r="M16" s="24"/>
      <c r="N16" s="252"/>
      <c r="O16" s="166"/>
      <c r="P16" s="256"/>
      <c r="Q16" s="194"/>
      <c r="R16" s="259"/>
      <c r="S16" s="194"/>
      <c r="T16" s="178"/>
      <c r="U16" s="194"/>
      <c r="V16" s="174"/>
      <c r="W16" s="194"/>
      <c r="X16" s="259"/>
      <c r="Y16" s="194"/>
      <c r="Z16" s="259"/>
      <c r="AA16" s="63"/>
      <c r="AB16" s="17"/>
      <c r="AC16" s="17"/>
      <c r="AD16" s="17"/>
      <c r="AE16" s="17"/>
    </row>
    <row r="17" spans="1:32" ht="30" hidden="1" customHeight="1" thickBot="1" x14ac:dyDescent="0.3">
      <c r="A17" s="35"/>
      <c r="B17" s="1" t="s">
        <v>68</v>
      </c>
      <c r="C17" s="152"/>
      <c r="D17" s="252"/>
      <c r="E17" s="152"/>
      <c r="F17" s="25"/>
      <c r="G17" s="22"/>
      <c r="H17" s="22"/>
      <c r="I17" s="22"/>
      <c r="J17" s="22"/>
      <c r="K17" s="22"/>
      <c r="L17" s="22"/>
      <c r="M17" s="24"/>
      <c r="N17" s="252"/>
      <c r="O17" s="166"/>
      <c r="P17" s="256"/>
      <c r="Q17" s="194"/>
      <c r="R17" s="259"/>
      <c r="S17" s="194"/>
      <c r="T17" s="178"/>
      <c r="U17" s="194"/>
      <c r="V17" s="174"/>
      <c r="W17" s="194"/>
      <c r="X17" s="259"/>
      <c r="Y17" s="194"/>
      <c r="Z17" s="259"/>
      <c r="AA17" s="63"/>
      <c r="AB17" s="17"/>
      <c r="AC17" s="17"/>
      <c r="AD17" s="17"/>
      <c r="AE17" s="17"/>
    </row>
    <row r="18" spans="1:32" ht="35.1" customHeight="1" thickBot="1" x14ac:dyDescent="0.3">
      <c r="A18" s="35">
        <v>641</v>
      </c>
      <c r="B18" s="32" t="s">
        <v>32</v>
      </c>
      <c r="C18" s="153">
        <v>27</v>
      </c>
      <c r="D18" s="251">
        <v>0</v>
      </c>
      <c r="E18" s="153">
        <f>O18</f>
        <v>30</v>
      </c>
      <c r="F18" s="23"/>
      <c r="G18" s="22"/>
      <c r="H18" s="22"/>
      <c r="I18" s="22"/>
      <c r="J18" s="21"/>
      <c r="K18" s="22"/>
      <c r="L18" s="22"/>
      <c r="M18" s="24"/>
      <c r="N18" s="251"/>
      <c r="O18" s="163">
        <v>30</v>
      </c>
      <c r="P18" s="261"/>
      <c r="Q18" s="194"/>
      <c r="R18" s="259"/>
      <c r="S18" s="194"/>
      <c r="T18" s="178"/>
      <c r="U18" s="194"/>
      <c r="V18" s="174"/>
      <c r="W18" s="194"/>
      <c r="X18" s="259"/>
      <c r="Y18" s="194"/>
      <c r="Z18" s="259"/>
      <c r="AA18" s="63">
        <f>N18/E18*100</f>
        <v>0</v>
      </c>
      <c r="AB18" s="17"/>
      <c r="AC18" s="17"/>
      <c r="AD18" s="17"/>
      <c r="AE18" s="17">
        <f>SUM(AC18:AD18)</f>
        <v>0</v>
      </c>
    </row>
    <row r="19" spans="1:32" ht="30" hidden="1" customHeight="1" thickBot="1" x14ac:dyDescent="0.3">
      <c r="A19" s="36">
        <v>6413</v>
      </c>
      <c r="B19" s="33" t="s">
        <v>44</v>
      </c>
      <c r="C19" s="152"/>
      <c r="D19" s="252"/>
      <c r="E19" s="152"/>
      <c r="F19" s="25"/>
      <c r="G19" s="21"/>
      <c r="H19" s="21"/>
      <c r="I19" s="21"/>
      <c r="J19" s="22"/>
      <c r="K19" s="21"/>
      <c r="L19" s="21"/>
      <c r="M19" s="26"/>
      <c r="N19" s="252"/>
      <c r="O19" s="166"/>
      <c r="P19" s="256"/>
      <c r="Q19" s="194"/>
      <c r="R19" s="259"/>
      <c r="S19" s="194"/>
      <c r="T19" s="178"/>
      <c r="U19" s="194"/>
      <c r="V19" s="174"/>
      <c r="W19" s="194"/>
      <c r="X19" s="259"/>
      <c r="Y19" s="194"/>
      <c r="Z19" s="259"/>
      <c r="AA19" s="63"/>
      <c r="AB19" s="17"/>
      <c r="AC19" s="17"/>
      <c r="AD19" s="17"/>
      <c r="AE19" s="17"/>
    </row>
    <row r="20" spans="1:32" ht="30" hidden="1" customHeight="1" thickBot="1" x14ac:dyDescent="0.3">
      <c r="A20" s="35"/>
      <c r="B20" s="32" t="s">
        <v>33</v>
      </c>
      <c r="C20" s="153"/>
      <c r="D20" s="252"/>
      <c r="E20" s="153"/>
      <c r="F20" s="23"/>
      <c r="G20" s="22"/>
      <c r="H20" s="22"/>
      <c r="I20" s="22"/>
      <c r="J20" s="22"/>
      <c r="K20" s="22"/>
      <c r="L20" s="22"/>
      <c r="M20" s="24"/>
      <c r="N20" s="252"/>
      <c r="O20" s="166"/>
      <c r="P20" s="256"/>
      <c r="Q20" s="194"/>
      <c r="R20" s="259"/>
      <c r="S20" s="194"/>
      <c r="T20" s="178"/>
      <c r="U20" s="194"/>
      <c r="V20" s="174"/>
      <c r="W20" s="200"/>
      <c r="X20" s="263"/>
      <c r="Y20" s="194"/>
      <c r="Z20" s="259"/>
      <c r="AA20" s="63"/>
      <c r="AB20" s="17"/>
      <c r="AC20" s="17"/>
      <c r="AD20" s="17"/>
      <c r="AE20" s="17"/>
    </row>
    <row r="21" spans="1:32" ht="30" customHeight="1" thickBot="1" x14ac:dyDescent="0.3">
      <c r="A21" s="35">
        <v>652</v>
      </c>
      <c r="B21" s="12" t="s">
        <v>34</v>
      </c>
      <c r="C21" s="153">
        <v>590832</v>
      </c>
      <c r="D21" s="251">
        <v>585614.67000000004</v>
      </c>
      <c r="E21" s="153">
        <f>Q21</f>
        <v>744000</v>
      </c>
      <c r="F21" s="23"/>
      <c r="G21" s="21"/>
      <c r="H21" s="21"/>
      <c r="I21" s="21"/>
      <c r="J21" s="21"/>
      <c r="K21" s="21"/>
      <c r="L21" s="21"/>
      <c r="M21" s="26"/>
      <c r="N21" s="251">
        <f>R21</f>
        <v>647556.07999999996</v>
      </c>
      <c r="O21" s="163">
        <v>0</v>
      </c>
      <c r="P21" s="261"/>
      <c r="Q21" s="195">
        <v>744000</v>
      </c>
      <c r="R21" s="260">
        <v>647556.07999999996</v>
      </c>
      <c r="S21" s="194"/>
      <c r="T21" s="178"/>
      <c r="U21" s="194"/>
      <c r="V21" s="174"/>
      <c r="W21" s="200"/>
      <c r="X21" s="263"/>
      <c r="Y21" s="194"/>
      <c r="Z21" s="259"/>
      <c r="AA21" s="63">
        <f>N21/E21*100</f>
        <v>87.037107526881712</v>
      </c>
      <c r="AB21" s="17"/>
      <c r="AC21" s="17"/>
      <c r="AD21" s="17"/>
      <c r="AE21" s="17">
        <f>SUM(AC21:AD21)</f>
        <v>0</v>
      </c>
    </row>
    <row r="22" spans="1:32" ht="30" hidden="1" customHeight="1" thickBot="1" x14ac:dyDescent="0.3">
      <c r="A22" s="36">
        <v>6526</v>
      </c>
      <c r="B22" s="1" t="s">
        <v>45</v>
      </c>
      <c r="C22" s="154"/>
      <c r="D22" s="251"/>
      <c r="E22" s="154"/>
      <c r="F22" s="25"/>
      <c r="G22" s="21"/>
      <c r="H22" s="21"/>
      <c r="I22" s="21"/>
      <c r="J22" s="22"/>
      <c r="K22" s="21"/>
      <c r="L22" s="21"/>
      <c r="M22" s="26"/>
      <c r="N22" s="251"/>
      <c r="O22" s="163"/>
      <c r="P22" s="261"/>
      <c r="Q22" s="194"/>
      <c r="R22" s="259"/>
      <c r="S22" s="194"/>
      <c r="T22" s="178"/>
      <c r="U22" s="194"/>
      <c r="V22" s="174"/>
      <c r="W22" s="194"/>
      <c r="X22" s="259"/>
      <c r="Y22" s="194"/>
      <c r="Z22" s="259"/>
      <c r="AA22" s="63"/>
      <c r="AB22" s="17"/>
      <c r="AC22" s="17"/>
      <c r="AD22" s="17"/>
      <c r="AE22" s="17"/>
    </row>
    <row r="23" spans="1:32" ht="30" hidden="1" customHeight="1" thickBot="1" x14ac:dyDescent="0.3">
      <c r="A23" s="36"/>
      <c r="B23" s="1" t="s">
        <v>99</v>
      </c>
      <c r="C23" s="154"/>
      <c r="D23" s="251"/>
      <c r="E23" s="154"/>
      <c r="F23" s="25"/>
      <c r="G23" s="21"/>
      <c r="H23" s="21"/>
      <c r="I23" s="21"/>
      <c r="J23" s="22"/>
      <c r="K23" s="21"/>
      <c r="L23" s="21"/>
      <c r="M23" s="26"/>
      <c r="N23" s="251"/>
      <c r="O23" s="163"/>
      <c r="P23" s="261"/>
      <c r="Q23" s="194"/>
      <c r="R23" s="259"/>
      <c r="S23" s="194"/>
      <c r="T23" s="178"/>
      <c r="U23" s="194"/>
      <c r="V23" s="174"/>
      <c r="W23" s="194"/>
      <c r="X23" s="259"/>
      <c r="Y23" s="194"/>
      <c r="Z23" s="259"/>
      <c r="AA23" s="63"/>
      <c r="AB23" s="17"/>
      <c r="AC23" s="17"/>
      <c r="AD23" s="17"/>
      <c r="AE23" s="17"/>
    </row>
    <row r="24" spans="1:32" s="3" customFormat="1" ht="30" hidden="1" customHeight="1" thickBot="1" x14ac:dyDescent="0.3">
      <c r="A24" s="44">
        <v>6526</v>
      </c>
      <c r="B24" s="1" t="s">
        <v>106</v>
      </c>
      <c r="C24" s="155"/>
      <c r="D24" s="251"/>
      <c r="E24" s="155"/>
      <c r="F24" s="25"/>
      <c r="G24" s="21"/>
      <c r="H24" s="21"/>
      <c r="I24" s="21"/>
      <c r="J24" s="22"/>
      <c r="K24" s="21"/>
      <c r="L24" s="21"/>
      <c r="M24" s="26"/>
      <c r="N24" s="251"/>
      <c r="O24" s="163"/>
      <c r="P24" s="261"/>
      <c r="Q24" s="194"/>
      <c r="R24" s="259"/>
      <c r="S24" s="194"/>
      <c r="T24" s="178"/>
      <c r="U24" s="194"/>
      <c r="V24" s="174"/>
      <c r="W24" s="194"/>
      <c r="X24" s="259"/>
      <c r="Y24" s="194"/>
      <c r="Z24" s="259"/>
      <c r="AA24" s="63"/>
      <c r="AB24" s="17"/>
      <c r="AC24" s="17"/>
      <c r="AD24" s="17"/>
      <c r="AE24" s="17"/>
    </row>
    <row r="25" spans="1:32" ht="30" customHeight="1" thickBot="1" x14ac:dyDescent="0.3">
      <c r="A25" s="43">
        <v>661</v>
      </c>
      <c r="B25" s="12" t="s">
        <v>35</v>
      </c>
      <c r="C25" s="153">
        <v>12848</v>
      </c>
      <c r="D25" s="251">
        <v>34891.83</v>
      </c>
      <c r="E25" s="153">
        <f>O25</f>
        <v>19500</v>
      </c>
      <c r="F25" s="23"/>
      <c r="G25" s="21"/>
      <c r="H25" s="21"/>
      <c r="I25" s="21"/>
      <c r="J25" s="22"/>
      <c r="K25" s="21"/>
      <c r="L25" s="21"/>
      <c r="M25" s="26"/>
      <c r="N25" s="251">
        <f>P25</f>
        <v>45114.73</v>
      </c>
      <c r="O25" s="163">
        <v>19500</v>
      </c>
      <c r="P25" s="261">
        <v>45114.73</v>
      </c>
      <c r="Q25" s="194"/>
      <c r="R25" s="259"/>
      <c r="S25" s="194"/>
      <c r="T25" s="178"/>
      <c r="U25" s="194"/>
      <c r="V25" s="174"/>
      <c r="W25" s="194"/>
      <c r="X25" s="259"/>
      <c r="Y25" s="194"/>
      <c r="Z25" s="259"/>
      <c r="AA25" s="63">
        <f>N21/E21*100</f>
        <v>87.037107526881712</v>
      </c>
      <c r="AB25" s="17"/>
      <c r="AC25" s="17"/>
      <c r="AD25" s="17"/>
      <c r="AE25" s="17">
        <f>SUM(AC25:AD25)</f>
        <v>0</v>
      </c>
    </row>
    <row r="26" spans="1:32" ht="30" hidden="1" customHeight="1" thickBot="1" x14ac:dyDescent="0.3">
      <c r="A26" s="36">
        <v>6614</v>
      </c>
      <c r="B26" s="1" t="s">
        <v>72</v>
      </c>
      <c r="C26" s="152"/>
      <c r="D26" s="252"/>
      <c r="E26" s="152"/>
      <c r="F26" s="25"/>
      <c r="G26" s="21"/>
      <c r="H26" s="21"/>
      <c r="I26" s="21"/>
      <c r="J26" s="22"/>
      <c r="K26" s="21"/>
      <c r="L26" s="21"/>
      <c r="M26" s="26"/>
      <c r="N26" s="252"/>
      <c r="O26" s="166">
        <v>25000</v>
      </c>
      <c r="P26" s="256"/>
      <c r="Q26" s="194"/>
      <c r="R26" s="259"/>
      <c r="S26" s="194"/>
      <c r="T26" s="178"/>
      <c r="U26" s="194"/>
      <c r="V26" s="174"/>
      <c r="W26" s="194"/>
      <c r="X26" s="259"/>
      <c r="Y26" s="194"/>
      <c r="Z26" s="259"/>
      <c r="AA26" s="63"/>
      <c r="AB26" s="17"/>
      <c r="AC26" s="38"/>
    </row>
    <row r="27" spans="1:32" ht="30" hidden="1" customHeight="1" thickBot="1" x14ac:dyDescent="0.3">
      <c r="A27" s="36">
        <v>6615</v>
      </c>
      <c r="B27" s="1" t="s">
        <v>71</v>
      </c>
      <c r="C27" s="152"/>
      <c r="D27" s="252"/>
      <c r="E27" s="152"/>
      <c r="F27" s="25"/>
      <c r="G27" s="22"/>
      <c r="H27" s="22"/>
      <c r="I27" s="21"/>
      <c r="J27" s="22"/>
      <c r="K27" s="22"/>
      <c r="L27" s="22"/>
      <c r="M27" s="24"/>
      <c r="N27" s="252"/>
      <c r="O27" s="166">
        <v>65000</v>
      </c>
      <c r="P27" s="256"/>
      <c r="Q27" s="194"/>
      <c r="R27" s="259"/>
      <c r="S27" s="194"/>
      <c r="T27" s="178"/>
      <c r="U27" s="194"/>
      <c r="V27" s="174"/>
      <c r="W27" s="194"/>
      <c r="X27" s="259"/>
      <c r="Y27" s="194"/>
      <c r="Z27" s="259"/>
      <c r="AA27" s="63"/>
      <c r="AB27" s="17"/>
      <c r="AC27"/>
    </row>
    <row r="28" spans="1:32" ht="30" customHeight="1" thickBot="1" x14ac:dyDescent="0.3">
      <c r="A28" s="35">
        <v>663</v>
      </c>
      <c r="B28" s="12" t="s">
        <v>36</v>
      </c>
      <c r="C28" s="248">
        <v>0</v>
      </c>
      <c r="D28" s="251">
        <v>2</v>
      </c>
      <c r="E28" s="248"/>
      <c r="F28" s="23"/>
      <c r="G28" s="21"/>
      <c r="H28" s="21"/>
      <c r="I28" s="22"/>
      <c r="J28" s="21"/>
      <c r="K28" s="21"/>
      <c r="L28" s="21"/>
      <c r="M28" s="26"/>
      <c r="N28" s="251"/>
      <c r="O28" s="163">
        <v>0</v>
      </c>
      <c r="P28" s="261"/>
      <c r="Q28" s="194"/>
      <c r="R28" s="259"/>
      <c r="S28" s="194"/>
      <c r="T28" s="178"/>
      <c r="U28" s="194"/>
      <c r="V28" s="174"/>
      <c r="W28" s="194"/>
      <c r="X28" s="259"/>
      <c r="Y28" s="194"/>
      <c r="Z28" s="260"/>
      <c r="AA28" s="63">
        <v>0</v>
      </c>
      <c r="AB28" s="17"/>
      <c r="AC28" s="17"/>
      <c r="AD28" s="17"/>
      <c r="AE28" s="17"/>
      <c r="AF28" s="17">
        <f>SUM(AC28:AE28)</f>
        <v>0</v>
      </c>
    </row>
    <row r="29" spans="1:32" ht="36.75" customHeight="1" thickBot="1" x14ac:dyDescent="0.3">
      <c r="A29" s="35">
        <v>671</v>
      </c>
      <c r="B29" s="12" t="s">
        <v>95</v>
      </c>
      <c r="C29" s="153">
        <v>2607752</v>
      </c>
      <c r="D29" s="251">
        <v>2539476.5699999998</v>
      </c>
      <c r="E29" s="153">
        <f>Y29</f>
        <v>3308310</v>
      </c>
      <c r="F29" s="23"/>
      <c r="G29" s="22"/>
      <c r="H29" s="22"/>
      <c r="I29" s="22"/>
      <c r="J29" s="22"/>
      <c r="K29" s="22"/>
      <c r="L29" s="22"/>
      <c r="M29" s="24"/>
      <c r="N29" s="251">
        <f>Z29</f>
        <v>2953942.76</v>
      </c>
      <c r="O29" s="163">
        <v>0</v>
      </c>
      <c r="P29" s="261"/>
      <c r="Q29" s="194"/>
      <c r="R29" s="259"/>
      <c r="S29" s="194"/>
      <c r="T29" s="178"/>
      <c r="U29" s="195"/>
      <c r="V29" s="175"/>
      <c r="W29" s="194"/>
      <c r="X29" s="259"/>
      <c r="Y29" s="163">
        <v>3308310</v>
      </c>
      <c r="Z29" s="261">
        <v>2953942.76</v>
      </c>
      <c r="AA29" s="63">
        <f>N29/E29*100</f>
        <v>89.288572110836043</v>
      </c>
      <c r="AB29" s="58"/>
      <c r="AC29" s="17"/>
      <c r="AE29" s="17">
        <f>SUM(AE12:AE28)</f>
        <v>0</v>
      </c>
    </row>
    <row r="30" spans="1:32" ht="30" hidden="1" customHeight="1" thickBot="1" x14ac:dyDescent="0.3">
      <c r="A30" s="35"/>
      <c r="B30" s="1" t="s">
        <v>37</v>
      </c>
      <c r="C30" s="152"/>
      <c r="D30" s="252"/>
      <c r="E30" s="152"/>
      <c r="F30" s="25"/>
      <c r="G30" s="22"/>
      <c r="H30" s="22"/>
      <c r="I30" s="22"/>
      <c r="J30" s="22"/>
      <c r="K30" s="22"/>
      <c r="L30" s="22"/>
      <c r="M30" s="24"/>
      <c r="N30" s="252"/>
      <c r="O30" s="166"/>
      <c r="P30" s="256"/>
      <c r="Q30" s="194"/>
      <c r="R30" s="259"/>
      <c r="S30" s="194"/>
      <c r="T30" s="178"/>
      <c r="U30" s="194"/>
      <c r="V30" s="174"/>
      <c r="W30" s="194"/>
      <c r="X30" s="259"/>
      <c r="Y30" s="167">
        <v>13134028</v>
      </c>
      <c r="Z30" s="179"/>
      <c r="AA30" s="63"/>
      <c r="AB30" s="58"/>
      <c r="AC30"/>
    </row>
    <row r="31" spans="1:32" ht="30" hidden="1" customHeight="1" thickBot="1" x14ac:dyDescent="0.3">
      <c r="A31" s="36"/>
      <c r="B31" s="1" t="s">
        <v>69</v>
      </c>
      <c r="C31" s="152"/>
      <c r="D31" s="251"/>
      <c r="E31" s="152"/>
      <c r="F31" s="25"/>
      <c r="G31" s="21"/>
      <c r="H31" s="21"/>
      <c r="I31" s="21"/>
      <c r="J31" s="21"/>
      <c r="K31" s="21"/>
      <c r="L31" s="21"/>
      <c r="M31" s="26"/>
      <c r="N31" s="251"/>
      <c r="O31" s="166"/>
      <c r="P31" s="256"/>
      <c r="Q31" s="194"/>
      <c r="R31" s="259"/>
      <c r="S31" s="194"/>
      <c r="T31" s="178"/>
      <c r="U31" s="194"/>
      <c r="V31" s="174"/>
      <c r="W31" s="194"/>
      <c r="X31" s="259"/>
      <c r="Y31" s="168">
        <v>2577846</v>
      </c>
      <c r="Z31" s="180"/>
      <c r="AA31" s="63"/>
      <c r="AB31" s="17"/>
      <c r="AC31"/>
    </row>
    <row r="32" spans="1:32" ht="30" hidden="1" customHeight="1" thickBot="1" x14ac:dyDescent="0.3">
      <c r="A32" s="36"/>
      <c r="B32" s="1" t="s">
        <v>70</v>
      </c>
      <c r="C32" s="152"/>
      <c r="D32" s="251"/>
      <c r="E32" s="152"/>
      <c r="F32" s="25"/>
      <c r="G32" s="22"/>
      <c r="H32" s="21"/>
      <c r="I32" s="21"/>
      <c r="J32" s="21"/>
      <c r="K32" s="21"/>
      <c r="L32" s="21"/>
      <c r="M32" s="26"/>
      <c r="N32" s="251"/>
      <c r="O32" s="163"/>
      <c r="P32" s="261"/>
      <c r="Q32" s="194"/>
      <c r="R32" s="259"/>
      <c r="S32" s="194"/>
      <c r="T32" s="178"/>
      <c r="U32" s="194"/>
      <c r="V32" s="174"/>
      <c r="W32" s="194"/>
      <c r="X32" s="259"/>
      <c r="Y32" s="159"/>
      <c r="Z32" s="172"/>
      <c r="AA32" s="63"/>
      <c r="AB32" s="17"/>
      <c r="AC32"/>
    </row>
    <row r="33" spans="1:29" ht="30" hidden="1" customHeight="1" thickBot="1" x14ac:dyDescent="0.3">
      <c r="A33" s="35">
        <v>671</v>
      </c>
      <c r="B33" s="12" t="s">
        <v>88</v>
      </c>
      <c r="C33" s="153">
        <v>0</v>
      </c>
      <c r="D33" s="251"/>
      <c r="E33" s="153"/>
      <c r="F33" s="25"/>
      <c r="G33" s="22"/>
      <c r="H33" s="22"/>
      <c r="I33" s="22"/>
      <c r="J33" s="22"/>
      <c r="K33" s="22"/>
      <c r="L33" s="22"/>
      <c r="M33" s="24"/>
      <c r="N33" s="251"/>
      <c r="O33" s="166">
        <v>0</v>
      </c>
      <c r="P33" s="256"/>
      <c r="Q33" s="194"/>
      <c r="R33" s="259"/>
      <c r="S33" s="194"/>
      <c r="T33" s="178"/>
      <c r="U33" s="195"/>
      <c r="V33" s="175"/>
      <c r="W33" s="194"/>
      <c r="X33" s="259"/>
      <c r="Y33" s="162"/>
      <c r="Z33" s="174"/>
      <c r="AA33" s="63"/>
      <c r="AB33" s="17"/>
      <c r="AC33" s="17"/>
    </row>
    <row r="34" spans="1:29" ht="30" customHeight="1" thickBot="1" x14ac:dyDescent="0.3">
      <c r="A34" s="35">
        <v>683</v>
      </c>
      <c r="B34" s="34" t="s">
        <v>38</v>
      </c>
      <c r="C34" s="156">
        <v>3382</v>
      </c>
      <c r="D34" s="251">
        <v>1425.69</v>
      </c>
      <c r="E34" s="156">
        <f>O34+Q34</f>
        <v>6000</v>
      </c>
      <c r="F34" s="27"/>
      <c r="G34" s="22"/>
      <c r="H34" s="22"/>
      <c r="I34" s="22"/>
      <c r="J34" s="22"/>
      <c r="K34" s="22"/>
      <c r="L34" s="22"/>
      <c r="M34" s="24"/>
      <c r="N34" s="251">
        <f>P34</f>
        <v>2626.66</v>
      </c>
      <c r="O34" s="163">
        <v>1500</v>
      </c>
      <c r="P34" s="261">
        <v>2626.66</v>
      </c>
      <c r="Q34" s="199">
        <v>4500</v>
      </c>
      <c r="R34" s="262">
        <v>0</v>
      </c>
      <c r="S34" s="194"/>
      <c r="T34" s="178"/>
      <c r="U34" s="194"/>
      <c r="V34" s="174"/>
      <c r="W34" s="194"/>
      <c r="X34" s="259"/>
      <c r="Y34" s="162"/>
      <c r="Z34" s="174"/>
      <c r="AA34" s="63">
        <f>N34/E34*100</f>
        <v>43.777666666666661</v>
      </c>
      <c r="AB34" s="17"/>
      <c r="AC34"/>
    </row>
    <row r="35" spans="1:29" ht="30" customHeight="1" x14ac:dyDescent="0.25">
      <c r="B35" s="271"/>
      <c r="C35" s="272"/>
      <c r="D35" s="272"/>
      <c r="E35" s="17"/>
      <c r="F35" s="22"/>
      <c r="G35" s="22"/>
      <c r="H35" s="22"/>
      <c r="I35" s="22"/>
      <c r="J35" s="22"/>
      <c r="K35" s="24"/>
      <c r="N35" s="17"/>
      <c r="O35"/>
      <c r="Q35"/>
      <c r="S35"/>
      <c r="Y35"/>
      <c r="AB35" s="17"/>
      <c r="AC35"/>
    </row>
    <row r="36" spans="1:29" ht="30" customHeight="1" thickBot="1" x14ac:dyDescent="0.3">
      <c r="A36" s="3"/>
      <c r="B36" s="16"/>
      <c r="C36" s="17"/>
      <c r="D36" s="17"/>
      <c r="E36"/>
      <c r="G36" s="28"/>
      <c r="H36" s="28"/>
      <c r="I36" s="28"/>
      <c r="J36" s="28"/>
      <c r="K36" s="28"/>
      <c r="L36" s="28"/>
      <c r="M36" s="29"/>
      <c r="N36" s="45"/>
      <c r="O36"/>
      <c r="P36" s="209"/>
      <c r="S36"/>
      <c r="Y36"/>
      <c r="AC36"/>
    </row>
    <row r="37" spans="1:29" x14ac:dyDescent="0.25">
      <c r="A37" s="8"/>
      <c r="B37" s="8"/>
      <c r="C37" s="8"/>
      <c r="D37" s="8"/>
      <c r="E37" s="9"/>
      <c r="F37" s="9"/>
      <c r="G37"/>
      <c r="I37"/>
      <c r="J37"/>
      <c r="K37"/>
      <c r="M37"/>
      <c r="Q37"/>
      <c r="AC37"/>
    </row>
    <row r="38" spans="1:29" x14ac:dyDescent="0.25">
      <c r="A38" s="8"/>
      <c r="B38" s="8"/>
      <c r="C38" s="8"/>
      <c r="D38" s="8"/>
      <c r="E38" s="8"/>
      <c r="F38" s="8"/>
      <c r="H38"/>
      <c r="J38"/>
    </row>
    <row r="39" spans="1:29" x14ac:dyDescent="0.25"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</row>
    <row r="40" spans="1:29" x14ac:dyDescent="0.25"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</sheetData>
  <mergeCells count="4">
    <mergeCell ref="A6:A9"/>
    <mergeCell ref="A10:A11"/>
    <mergeCell ref="B10:B11"/>
    <mergeCell ref="B35:D35"/>
  </mergeCells>
  <printOptions horizontalCentered="1" gridLines="1"/>
  <pageMargins left="3.937007874015748E-2" right="3.937007874015748E-2" top="0.74803149606299213" bottom="0.74803149606299213" header="0.31496062992125984" footer="0.31496062992125984"/>
  <pageSetup paperSize="8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AG71"/>
  <sheetViews>
    <sheetView topLeftCell="A4" workbookViewId="0">
      <selection activeCell="I47" sqref="I47"/>
    </sheetView>
  </sheetViews>
  <sheetFormatPr defaultRowHeight="15" x14ac:dyDescent="0.25"/>
  <cols>
    <col min="1" max="1" width="7.7109375" customWidth="1"/>
    <col min="2" max="2" width="17.85546875" customWidth="1"/>
    <col min="3" max="3" width="9.5703125" customWidth="1"/>
    <col min="4" max="4" width="10.140625" customWidth="1"/>
    <col min="5" max="6" width="12.42578125" style="3" customWidth="1"/>
    <col min="7" max="7" width="7.85546875" customWidth="1"/>
    <col min="8" max="8" width="13.140625" customWidth="1"/>
    <col min="9" max="9" width="11.28515625" style="3" customWidth="1"/>
    <col min="10" max="10" width="9" customWidth="1"/>
    <col min="11" max="11" width="9.85546875" bestFit="1" customWidth="1"/>
    <col min="12" max="12" width="9.140625" style="3"/>
    <col min="14" max="14" width="10.85546875" bestFit="1" customWidth="1"/>
    <col min="15" max="15" width="9.42578125" style="3" customWidth="1"/>
    <col min="16" max="16" width="8.28515625" customWidth="1"/>
    <col min="17" max="17" width="11.28515625" bestFit="1" customWidth="1"/>
    <col min="18" max="18" width="11.28515625" style="3" bestFit="1" customWidth="1"/>
    <col min="20" max="20" width="9.85546875" bestFit="1" customWidth="1"/>
    <col min="21" max="21" width="9.85546875" style="3" bestFit="1" customWidth="1"/>
    <col min="22" max="22" width="9" customWidth="1"/>
    <col min="23" max="23" width="10.140625" bestFit="1" customWidth="1"/>
    <col min="24" max="24" width="9.140625" style="3"/>
    <col min="25" max="25" width="0" hidden="1" customWidth="1"/>
    <col min="26" max="26" width="10.140625" hidden="1" customWidth="1"/>
    <col min="27" max="27" width="0" style="3" hidden="1" customWidth="1"/>
    <col min="29" max="29" width="13.7109375" bestFit="1" customWidth="1"/>
    <col min="30" max="30" width="10.140625" bestFit="1" customWidth="1"/>
    <col min="31" max="31" width="16.7109375" customWidth="1"/>
  </cols>
  <sheetData>
    <row r="2" spans="1:31" ht="19.5" thickBot="1" x14ac:dyDescent="0.35">
      <c r="A2" s="203" t="s">
        <v>128</v>
      </c>
      <c r="B2" s="203"/>
      <c r="C2" s="203"/>
      <c r="D2" s="203"/>
      <c r="E2" s="203"/>
      <c r="F2" s="203"/>
      <c r="G2" s="203"/>
      <c r="H2" s="56"/>
      <c r="I2" s="56"/>
      <c r="J2" s="56"/>
      <c r="K2" s="56"/>
      <c r="L2" s="59"/>
    </row>
    <row r="3" spans="1:31" ht="49.5" customHeight="1" x14ac:dyDescent="0.25">
      <c r="A3" s="31" t="s">
        <v>1</v>
      </c>
      <c r="B3" s="10" t="s">
        <v>2</v>
      </c>
      <c r="C3" s="210" t="s">
        <v>118</v>
      </c>
      <c r="D3" s="119" t="s">
        <v>119</v>
      </c>
      <c r="E3" s="210" t="s">
        <v>133</v>
      </c>
      <c r="F3" s="119" t="s">
        <v>132</v>
      </c>
      <c r="G3" s="145" t="s">
        <v>79</v>
      </c>
      <c r="H3" s="111" t="s">
        <v>81</v>
      </c>
      <c r="I3" s="118" t="s">
        <v>108</v>
      </c>
      <c r="J3" s="146" t="s">
        <v>79</v>
      </c>
      <c r="K3" s="112" t="s">
        <v>82</v>
      </c>
      <c r="L3" s="118" t="s">
        <v>109</v>
      </c>
      <c r="M3" s="147" t="s">
        <v>79</v>
      </c>
      <c r="N3" s="113" t="s">
        <v>83</v>
      </c>
      <c r="O3" s="118" t="s">
        <v>107</v>
      </c>
      <c r="P3" s="147" t="s">
        <v>79</v>
      </c>
      <c r="Q3" s="113" t="s">
        <v>84</v>
      </c>
      <c r="R3" s="118" t="s">
        <v>112</v>
      </c>
      <c r="S3" s="147" t="s">
        <v>79</v>
      </c>
      <c r="T3" s="113" t="s">
        <v>85</v>
      </c>
      <c r="U3" s="118" t="s">
        <v>110</v>
      </c>
      <c r="V3" s="147" t="s">
        <v>79</v>
      </c>
      <c r="W3" s="113" t="s">
        <v>86</v>
      </c>
      <c r="X3" s="118" t="s">
        <v>111</v>
      </c>
      <c r="Y3" s="46" t="s">
        <v>79</v>
      </c>
      <c r="Z3" s="47" t="s">
        <v>87</v>
      </c>
      <c r="AA3" s="47" t="s">
        <v>113</v>
      </c>
      <c r="AB3" s="148" t="s">
        <v>126</v>
      </c>
    </row>
    <row r="4" spans="1:31" ht="31.5" customHeight="1" x14ac:dyDescent="0.25">
      <c r="A4" s="129" t="s">
        <v>3</v>
      </c>
      <c r="B4" s="130" t="s">
        <v>4</v>
      </c>
      <c r="C4" s="48">
        <v>3601519</v>
      </c>
      <c r="D4" s="208">
        <v>3500712</v>
      </c>
      <c r="E4" s="48">
        <f>H4+K4+N4+Q4+T4+W4</f>
        <v>4337967</v>
      </c>
      <c r="F4" s="208">
        <f>F5+F57</f>
        <v>4130896.72</v>
      </c>
      <c r="G4" s="131"/>
      <c r="H4" s="48">
        <f>H5+H57</f>
        <v>3308310</v>
      </c>
      <c r="I4" s="238">
        <f>I5+I57</f>
        <v>3242702.5600000005</v>
      </c>
      <c r="J4" s="48"/>
      <c r="K4" s="48">
        <f>K5+K57</f>
        <v>4887</v>
      </c>
      <c r="L4" s="208">
        <f>L5+L57</f>
        <v>747.06999999999994</v>
      </c>
      <c r="M4" s="48"/>
      <c r="N4" s="48">
        <f>N5</f>
        <v>21030</v>
      </c>
      <c r="O4" s="238">
        <f>O5</f>
        <v>9501.2099999999991</v>
      </c>
      <c r="P4" s="48"/>
      <c r="Q4" s="48">
        <f>Q5+Q57</f>
        <v>892311</v>
      </c>
      <c r="R4" s="208">
        <f>R5+R57</f>
        <v>785894.5199999999</v>
      </c>
      <c r="S4" s="48"/>
      <c r="T4" s="48">
        <f>T5+T57</f>
        <v>83726</v>
      </c>
      <c r="U4" s="208"/>
      <c r="V4" s="110"/>
      <c r="W4" s="48">
        <f>W5+W57</f>
        <v>27703</v>
      </c>
      <c r="X4" s="208">
        <f>X5+X57</f>
        <v>4233.3999999999996</v>
      </c>
      <c r="Y4" s="48"/>
      <c r="Z4" s="48"/>
      <c r="AA4" s="60"/>
      <c r="AB4" s="49">
        <f>F4/E4*100</f>
        <v>95.226559353724909</v>
      </c>
      <c r="AC4" s="106"/>
      <c r="AD4" s="107"/>
      <c r="AE4" s="17"/>
    </row>
    <row r="5" spans="1:31" ht="28.5" customHeight="1" x14ac:dyDescent="0.25">
      <c r="A5" s="132">
        <v>3</v>
      </c>
      <c r="B5" s="133" t="s">
        <v>5</v>
      </c>
      <c r="C5" s="120">
        <v>3412346</v>
      </c>
      <c r="D5" s="208">
        <v>3327817</v>
      </c>
      <c r="E5" s="120">
        <f>E6+E10+E12+E15+E20+E27+E37+E39+E47+E52+E54</f>
        <v>4187155</v>
      </c>
      <c r="F5" s="208">
        <f>F10+F6+F12+F15+F20+F27+F37+F39+F47+F54+F52</f>
        <v>4049174.37</v>
      </c>
      <c r="G5" s="120"/>
      <c r="H5" s="120">
        <f>H6+H10+H12+H15+H20+H27+H39+H37</f>
        <v>3256744</v>
      </c>
      <c r="I5" s="238">
        <f>I6+I10+I12+I15+I20+I27+I39+I47</f>
        <v>3188183.4000000004</v>
      </c>
      <c r="J5" s="120"/>
      <c r="K5" s="120">
        <f>K15+K27</f>
        <v>3942</v>
      </c>
      <c r="L5" s="208">
        <f>L15+L20</f>
        <v>168.26</v>
      </c>
      <c r="M5" s="120"/>
      <c r="N5" s="120">
        <f>N15+N20+N27+N47</f>
        <v>21030</v>
      </c>
      <c r="O5" s="238">
        <f>O20+O27</f>
        <v>9501.2099999999991</v>
      </c>
      <c r="P5" s="120"/>
      <c r="Q5" s="120">
        <f>Q6+Q10+Q12+Q15+Q20+Q27+Q37+Q39+Q47+Q54</f>
        <v>801311</v>
      </c>
      <c r="R5" s="208">
        <f>R6+R10+R12+R15+R20+R27+R37+R39+R47+R54</f>
        <v>762550.08</v>
      </c>
      <c r="S5" s="120"/>
      <c r="T5" s="120">
        <f>T15+T20+T27+T39+T52</f>
        <v>81790</v>
      </c>
      <c r="U5" s="208">
        <f>U6+U10+U15+U20+U27+U39+U52</f>
        <v>86694.1</v>
      </c>
      <c r="V5" s="120"/>
      <c r="W5" s="120">
        <f>W15+W27</f>
        <v>22338</v>
      </c>
      <c r="X5" s="208">
        <f>X15+X20</f>
        <v>953.46</v>
      </c>
      <c r="Y5" s="121"/>
      <c r="Z5" s="120"/>
      <c r="AA5" s="122"/>
      <c r="AB5" s="123">
        <f>F5/E5*100</f>
        <v>96.704668683151212</v>
      </c>
      <c r="AC5" s="106"/>
      <c r="AD5" s="107"/>
    </row>
    <row r="6" spans="1:31" ht="27.75" customHeight="1" x14ac:dyDescent="0.25">
      <c r="A6" s="82">
        <v>311</v>
      </c>
      <c r="B6" s="83" t="s">
        <v>6</v>
      </c>
      <c r="C6" s="134">
        <v>2195014</v>
      </c>
      <c r="D6" s="141">
        <v>2150526</v>
      </c>
      <c r="E6" s="134">
        <f>H6+Q6</f>
        <v>2708490</v>
      </c>
      <c r="F6" s="141">
        <f>I6+R6+U6</f>
        <v>2611351.3400000003</v>
      </c>
      <c r="G6" s="66" t="s">
        <v>103</v>
      </c>
      <c r="H6" s="134">
        <v>2433419</v>
      </c>
      <c r="I6" s="226">
        <v>2315216.29</v>
      </c>
      <c r="J6" s="66"/>
      <c r="K6" s="214">
        <v>0</v>
      </c>
      <c r="L6" s="226"/>
      <c r="M6" s="66"/>
      <c r="N6" s="214"/>
      <c r="O6" s="226"/>
      <c r="P6" s="66" t="s">
        <v>80</v>
      </c>
      <c r="Q6" s="214">
        <v>275071</v>
      </c>
      <c r="R6" s="226">
        <v>289323.81</v>
      </c>
      <c r="S6" s="66"/>
      <c r="T6" s="214"/>
      <c r="U6" s="226">
        <v>6811.24</v>
      </c>
      <c r="V6" s="66"/>
      <c r="W6" s="134"/>
      <c r="X6" s="141"/>
      <c r="Y6" s="66"/>
      <c r="Z6" s="66"/>
      <c r="AA6" s="85"/>
      <c r="AB6" s="70">
        <f>F6/E6*100</f>
        <v>96.41354924699742</v>
      </c>
      <c r="AC6" s="106"/>
      <c r="AD6" s="107"/>
    </row>
    <row r="7" spans="1:31" hidden="1" x14ac:dyDescent="0.25">
      <c r="A7" s="64">
        <v>3111</v>
      </c>
      <c r="B7" s="65" t="s">
        <v>7</v>
      </c>
      <c r="C7" s="135"/>
      <c r="D7" s="142"/>
      <c r="E7" s="135"/>
      <c r="F7" s="142"/>
      <c r="G7" s="66" t="s">
        <v>76</v>
      </c>
      <c r="H7" s="212"/>
      <c r="I7" s="223"/>
      <c r="J7" s="67"/>
      <c r="K7" s="212"/>
      <c r="L7" s="223"/>
      <c r="M7" s="66"/>
      <c r="N7" s="212"/>
      <c r="O7" s="223"/>
      <c r="P7" s="66"/>
      <c r="Q7" s="212"/>
      <c r="R7" s="223"/>
      <c r="S7" s="66"/>
      <c r="T7" s="212"/>
      <c r="U7" s="223"/>
      <c r="V7" s="67"/>
      <c r="W7" s="212"/>
      <c r="X7" s="223"/>
      <c r="Y7" s="66"/>
      <c r="Z7" s="68"/>
      <c r="AA7" s="69"/>
      <c r="AB7" s="70"/>
      <c r="AC7" s="106"/>
      <c r="AD7" s="5"/>
    </row>
    <row r="8" spans="1:31" hidden="1" x14ac:dyDescent="0.25">
      <c r="A8" s="64">
        <v>3111</v>
      </c>
      <c r="B8" s="65" t="s">
        <v>7</v>
      </c>
      <c r="C8" s="135"/>
      <c r="D8" s="142"/>
      <c r="E8" s="135"/>
      <c r="F8" s="142"/>
      <c r="G8" s="66" t="s">
        <v>104</v>
      </c>
      <c r="H8" s="212"/>
      <c r="I8" s="223"/>
      <c r="J8" s="67"/>
      <c r="K8" s="212"/>
      <c r="L8" s="223"/>
      <c r="M8" s="66"/>
      <c r="N8" s="212"/>
      <c r="O8" s="223"/>
      <c r="P8" s="66"/>
      <c r="Q8" s="212"/>
      <c r="R8" s="223"/>
      <c r="S8" s="66"/>
      <c r="T8" s="212"/>
      <c r="U8" s="223"/>
      <c r="V8" s="67"/>
      <c r="W8" s="212"/>
      <c r="X8" s="223"/>
      <c r="Y8" s="66"/>
      <c r="Z8" s="68"/>
      <c r="AA8" s="69"/>
      <c r="AB8" s="70"/>
      <c r="AC8" s="5"/>
      <c r="AD8" s="5"/>
    </row>
    <row r="9" spans="1:31" s="62" customFormat="1" ht="26.25" hidden="1" x14ac:dyDescent="0.25">
      <c r="A9" s="71">
        <v>3113</v>
      </c>
      <c r="B9" s="72" t="s">
        <v>46</v>
      </c>
      <c r="C9" s="136"/>
      <c r="D9" s="143"/>
      <c r="E9" s="136"/>
      <c r="F9" s="143"/>
      <c r="G9" s="73"/>
      <c r="H9" s="213"/>
      <c r="I9" s="239"/>
      <c r="J9" s="74"/>
      <c r="K9" s="213"/>
      <c r="L9" s="239"/>
      <c r="M9" s="73"/>
      <c r="N9" s="213"/>
      <c r="O9" s="239"/>
      <c r="P9" s="73"/>
      <c r="Q9" s="213"/>
      <c r="R9" s="239"/>
      <c r="S9" s="73"/>
      <c r="T9" s="213"/>
      <c r="U9" s="239"/>
      <c r="V9" s="74"/>
      <c r="W9" s="217"/>
      <c r="X9" s="224"/>
      <c r="Y9" s="73"/>
      <c r="Z9" s="86"/>
      <c r="AA9" s="87"/>
      <c r="AB9" s="75"/>
      <c r="AC9" s="108"/>
      <c r="AD9" s="109"/>
    </row>
    <row r="10" spans="1:31" s="62" customFormat="1" ht="31.5" customHeight="1" x14ac:dyDescent="0.25">
      <c r="A10" s="88">
        <v>312</v>
      </c>
      <c r="B10" s="89" t="s">
        <v>8</v>
      </c>
      <c r="C10" s="137">
        <v>114881</v>
      </c>
      <c r="D10" s="144">
        <v>111027.45</v>
      </c>
      <c r="E10" s="137">
        <f>H10+Q10</f>
        <v>114548</v>
      </c>
      <c r="F10" s="144">
        <f>I10+R10</f>
        <v>129632.14000000001</v>
      </c>
      <c r="G10" s="73" t="s">
        <v>76</v>
      </c>
      <c r="H10" s="137">
        <v>59450</v>
      </c>
      <c r="I10" s="144">
        <v>74231.850000000006</v>
      </c>
      <c r="J10" s="73"/>
      <c r="K10" s="215">
        <v>0</v>
      </c>
      <c r="L10" s="225"/>
      <c r="M10" s="73"/>
      <c r="N10" s="215"/>
      <c r="O10" s="225"/>
      <c r="P10" s="73" t="s">
        <v>80</v>
      </c>
      <c r="Q10" s="215">
        <v>55098</v>
      </c>
      <c r="R10" s="225">
        <v>55400.29</v>
      </c>
      <c r="S10" s="73"/>
      <c r="T10" s="215"/>
      <c r="U10" s="225"/>
      <c r="V10" s="73"/>
      <c r="W10" s="215"/>
      <c r="X10" s="225"/>
      <c r="Y10" s="73"/>
      <c r="Z10" s="73"/>
      <c r="AA10" s="90"/>
      <c r="AB10" s="75">
        <f>F10/E10*100</f>
        <v>113.16840101965991</v>
      </c>
      <c r="AC10" s="108"/>
      <c r="AD10" s="109"/>
    </row>
    <row r="11" spans="1:31" s="62" customFormat="1" ht="9.9499999999999993" hidden="1" x14ac:dyDescent="0.25">
      <c r="A11" s="71">
        <v>3121</v>
      </c>
      <c r="B11" s="76" t="s">
        <v>47</v>
      </c>
      <c r="C11" s="136"/>
      <c r="D11" s="143"/>
      <c r="E11" s="136"/>
      <c r="F11" s="143"/>
      <c r="G11" s="73" t="s">
        <v>76</v>
      </c>
      <c r="H11" s="136"/>
      <c r="I11" s="143"/>
      <c r="J11" s="77"/>
      <c r="K11" s="213"/>
      <c r="L11" s="239"/>
      <c r="M11" s="73"/>
      <c r="N11" s="213"/>
      <c r="O11" s="239"/>
      <c r="P11" s="73"/>
      <c r="Q11" s="213"/>
      <c r="R11" s="239"/>
      <c r="S11" s="73"/>
      <c r="T11" s="213"/>
      <c r="U11" s="239"/>
      <c r="V11" s="74"/>
      <c r="W11" s="217"/>
      <c r="X11" s="224"/>
      <c r="Y11" s="73"/>
      <c r="Z11" s="86"/>
      <c r="AA11" s="87"/>
      <c r="AB11" s="75"/>
      <c r="AC11" s="108"/>
      <c r="AD11" s="109"/>
    </row>
    <row r="12" spans="1:31" ht="24" customHeight="1" x14ac:dyDescent="0.25">
      <c r="A12" s="82">
        <v>313</v>
      </c>
      <c r="B12" s="83" t="s">
        <v>9</v>
      </c>
      <c r="C12" s="134">
        <v>365637</v>
      </c>
      <c r="D12" s="141">
        <v>354899.71</v>
      </c>
      <c r="E12" s="134">
        <f>H12+Q12</f>
        <v>411536</v>
      </c>
      <c r="F12" s="141">
        <f>I12+R12+U12</f>
        <v>430127.61</v>
      </c>
      <c r="G12" s="66" t="s">
        <v>103</v>
      </c>
      <c r="H12" s="134">
        <v>356536</v>
      </c>
      <c r="I12" s="141">
        <v>381580.48</v>
      </c>
      <c r="J12" s="84"/>
      <c r="K12" s="214">
        <v>0</v>
      </c>
      <c r="L12" s="226"/>
      <c r="M12" s="66"/>
      <c r="N12" s="214"/>
      <c r="O12" s="226"/>
      <c r="P12" s="66" t="s">
        <v>80</v>
      </c>
      <c r="Q12" s="214">
        <v>55000</v>
      </c>
      <c r="R12" s="226">
        <v>47423.27</v>
      </c>
      <c r="S12" s="66"/>
      <c r="T12" s="214"/>
      <c r="U12" s="226">
        <v>1123.8599999999999</v>
      </c>
      <c r="V12" s="66"/>
      <c r="W12" s="214"/>
      <c r="X12" s="226"/>
      <c r="Y12" s="66"/>
      <c r="Z12" s="66"/>
      <c r="AA12" s="85"/>
      <c r="AB12" s="70">
        <f>F15/E15*100</f>
        <v>81.174388549732399</v>
      </c>
      <c r="AC12" s="106"/>
      <c r="AD12" s="5"/>
    </row>
    <row r="13" spans="1:31" ht="9.9499999999999993" hidden="1" x14ac:dyDescent="0.25">
      <c r="A13" s="64">
        <v>3132</v>
      </c>
      <c r="B13" s="65" t="s">
        <v>10</v>
      </c>
      <c r="C13" s="135"/>
      <c r="D13" s="142"/>
      <c r="E13" s="135"/>
      <c r="F13" s="142"/>
      <c r="G13" s="66" t="s">
        <v>76</v>
      </c>
      <c r="H13" s="212"/>
      <c r="I13" s="223"/>
      <c r="J13" s="67"/>
      <c r="K13" s="212"/>
      <c r="L13" s="223"/>
      <c r="M13" s="66"/>
      <c r="N13" s="212"/>
      <c r="O13" s="223"/>
      <c r="P13" s="66"/>
      <c r="Q13" s="212"/>
      <c r="R13" s="223"/>
      <c r="S13" s="66"/>
      <c r="T13" s="212"/>
      <c r="U13" s="223"/>
      <c r="V13" s="67"/>
      <c r="W13" s="212"/>
      <c r="X13" s="223"/>
      <c r="Y13" s="66"/>
      <c r="Z13" s="68"/>
      <c r="AA13" s="69"/>
      <c r="AB13" s="70"/>
      <c r="AC13" s="5"/>
      <c r="AD13" s="5"/>
    </row>
    <row r="14" spans="1:31" ht="9" hidden="1" customHeight="1" x14ac:dyDescent="0.25">
      <c r="A14" s="64">
        <v>3133</v>
      </c>
      <c r="B14" s="65" t="s">
        <v>10</v>
      </c>
      <c r="C14" s="135"/>
      <c r="D14" s="142"/>
      <c r="E14" s="135"/>
      <c r="F14" s="142"/>
      <c r="G14" s="66"/>
      <c r="H14" s="212"/>
      <c r="I14" s="223"/>
      <c r="J14" s="67"/>
      <c r="K14" s="212"/>
      <c r="L14" s="223"/>
      <c r="M14" s="66"/>
      <c r="N14" s="212"/>
      <c r="O14" s="223"/>
      <c r="P14" s="66"/>
      <c r="Q14" s="212"/>
      <c r="R14" s="223"/>
      <c r="S14" s="66"/>
      <c r="T14" s="212"/>
      <c r="U14" s="223"/>
      <c r="V14" s="67"/>
      <c r="W14" s="212"/>
      <c r="X14" s="223"/>
      <c r="Y14" s="66"/>
      <c r="Z14" s="68"/>
      <c r="AA14" s="69"/>
      <c r="AB14" s="70"/>
      <c r="AC14" s="5"/>
      <c r="AD14" s="5"/>
    </row>
    <row r="15" spans="1:31" ht="33" customHeight="1" x14ac:dyDescent="0.25">
      <c r="A15" s="82">
        <v>321</v>
      </c>
      <c r="B15" s="83" t="s">
        <v>11</v>
      </c>
      <c r="C15" s="134">
        <v>141195</v>
      </c>
      <c r="D15" s="141">
        <v>131039.36</v>
      </c>
      <c r="E15" s="134">
        <f>H15+K15+N15+Q15+T15+W15</f>
        <v>180677</v>
      </c>
      <c r="F15" s="141">
        <f>I15+L15+R15+U15+X15</f>
        <v>146663.45000000001</v>
      </c>
      <c r="G15" s="66" t="s">
        <v>76</v>
      </c>
      <c r="H15" s="134">
        <v>79539</v>
      </c>
      <c r="I15" s="141">
        <v>71893.210000000006</v>
      </c>
      <c r="J15" s="66" t="s">
        <v>123</v>
      </c>
      <c r="K15" s="214">
        <v>3507</v>
      </c>
      <c r="L15" s="226">
        <v>133.5</v>
      </c>
      <c r="M15" s="66"/>
      <c r="N15" s="214">
        <v>500</v>
      </c>
      <c r="O15" s="226"/>
      <c r="P15" s="66" t="s">
        <v>80</v>
      </c>
      <c r="Q15" s="214">
        <v>61000</v>
      </c>
      <c r="R15" s="226">
        <v>57310.04</v>
      </c>
      <c r="S15" s="66" t="s">
        <v>124</v>
      </c>
      <c r="T15" s="214">
        <v>16258</v>
      </c>
      <c r="U15" s="226">
        <v>16570.2</v>
      </c>
      <c r="V15" s="66" t="s">
        <v>123</v>
      </c>
      <c r="W15" s="214">
        <v>19873</v>
      </c>
      <c r="X15" s="226">
        <v>756.5</v>
      </c>
      <c r="Y15" s="66"/>
      <c r="Z15" s="84"/>
      <c r="AA15" s="91"/>
      <c r="AB15" s="70">
        <f>F15/E15*100</f>
        <v>81.174388549732399</v>
      </c>
      <c r="AC15" s="106"/>
      <c r="AD15" s="5"/>
    </row>
    <row r="16" spans="1:31" hidden="1" x14ac:dyDescent="0.25">
      <c r="A16" s="64">
        <v>3211</v>
      </c>
      <c r="B16" s="65" t="s">
        <v>12</v>
      </c>
      <c r="C16" s="135"/>
      <c r="D16" s="142"/>
      <c r="E16" s="135"/>
      <c r="F16" s="142"/>
      <c r="G16" s="66" t="s">
        <v>76</v>
      </c>
      <c r="H16" s="212"/>
      <c r="I16" s="223"/>
      <c r="J16" s="67"/>
      <c r="K16" s="212"/>
      <c r="L16" s="223"/>
      <c r="M16" s="66"/>
      <c r="N16" s="212"/>
      <c r="O16" s="223"/>
      <c r="P16" s="66"/>
      <c r="Q16" s="212"/>
      <c r="R16" s="223"/>
      <c r="S16" s="66"/>
      <c r="T16" s="212"/>
      <c r="U16" s="223"/>
      <c r="V16" s="67"/>
      <c r="W16" s="212"/>
      <c r="X16" s="223"/>
      <c r="Y16" s="66"/>
      <c r="Z16" s="67"/>
      <c r="AA16" s="92"/>
      <c r="AB16" s="70"/>
      <c r="AC16" s="5"/>
      <c r="AD16" s="5"/>
    </row>
    <row r="17" spans="1:33" hidden="1" x14ac:dyDescent="0.25">
      <c r="A17" s="64">
        <v>3212</v>
      </c>
      <c r="B17" s="65" t="s">
        <v>48</v>
      </c>
      <c r="C17" s="135"/>
      <c r="D17" s="142"/>
      <c r="E17" s="135"/>
      <c r="F17" s="142"/>
      <c r="G17" s="66" t="s">
        <v>103</v>
      </c>
      <c r="H17" s="212"/>
      <c r="I17" s="223"/>
      <c r="J17" s="67"/>
      <c r="K17" s="212"/>
      <c r="L17" s="223"/>
      <c r="M17" s="66"/>
      <c r="N17" s="212"/>
      <c r="O17" s="223"/>
      <c r="P17" s="66"/>
      <c r="Q17" s="212"/>
      <c r="R17" s="223"/>
      <c r="S17" s="66"/>
      <c r="T17" s="212"/>
      <c r="U17" s="223"/>
      <c r="V17" s="67"/>
      <c r="W17" s="218"/>
      <c r="X17" s="227"/>
      <c r="Y17" s="66"/>
      <c r="Z17" s="68"/>
      <c r="AA17" s="69"/>
      <c r="AB17" s="70"/>
      <c r="AC17" s="5"/>
      <c r="AD17" s="5"/>
    </row>
    <row r="18" spans="1:33" ht="26.25" hidden="1" x14ac:dyDescent="0.25">
      <c r="A18" s="64">
        <v>3213</v>
      </c>
      <c r="B18" s="65" t="s">
        <v>49</v>
      </c>
      <c r="C18" s="135"/>
      <c r="D18" s="142"/>
      <c r="E18" s="135"/>
      <c r="F18" s="142"/>
      <c r="G18" s="66" t="s">
        <v>104</v>
      </c>
      <c r="H18" s="212"/>
      <c r="I18" s="223"/>
      <c r="J18" s="67"/>
      <c r="K18" s="212"/>
      <c r="L18" s="223"/>
      <c r="M18" s="66"/>
      <c r="N18" s="212"/>
      <c r="O18" s="223"/>
      <c r="P18" s="66"/>
      <c r="Q18" s="212"/>
      <c r="R18" s="223"/>
      <c r="S18" s="66"/>
      <c r="T18" s="212"/>
      <c r="U18" s="223"/>
      <c r="V18" s="67"/>
      <c r="W18" s="212"/>
      <c r="X18" s="227"/>
      <c r="Y18" s="66"/>
      <c r="Z18" s="68"/>
      <c r="AA18" s="69"/>
      <c r="AB18" s="70"/>
      <c r="AC18" s="5"/>
      <c r="AD18" s="5"/>
    </row>
    <row r="19" spans="1:33" ht="39" hidden="1" x14ac:dyDescent="0.25">
      <c r="A19" s="64">
        <v>3214</v>
      </c>
      <c r="B19" s="65" t="s">
        <v>50</v>
      </c>
      <c r="C19" s="135"/>
      <c r="D19" s="142"/>
      <c r="E19" s="135"/>
      <c r="F19" s="142"/>
      <c r="G19" s="66"/>
      <c r="H19" s="212"/>
      <c r="I19" s="223"/>
      <c r="J19" s="67"/>
      <c r="K19" s="212"/>
      <c r="L19" s="223"/>
      <c r="M19" s="66"/>
      <c r="N19" s="212"/>
      <c r="O19" s="223"/>
      <c r="P19" s="66"/>
      <c r="Q19" s="212"/>
      <c r="R19" s="223"/>
      <c r="S19" s="66"/>
      <c r="T19" s="212"/>
      <c r="U19" s="223"/>
      <c r="V19" s="67"/>
      <c r="W19" s="218"/>
      <c r="X19" s="227"/>
      <c r="Y19" s="66"/>
      <c r="Z19" s="68"/>
      <c r="AA19" s="69"/>
      <c r="AB19" s="70"/>
      <c r="AC19" s="5"/>
      <c r="AD19" s="5"/>
    </row>
    <row r="20" spans="1:33" ht="34.5" customHeight="1" x14ac:dyDescent="0.25">
      <c r="A20" s="82">
        <v>322</v>
      </c>
      <c r="B20" s="83" t="s">
        <v>13</v>
      </c>
      <c r="C20" s="134">
        <v>101158</v>
      </c>
      <c r="D20" s="141">
        <v>90675.01</v>
      </c>
      <c r="E20" s="134">
        <f>H20+N20+Q20+T20</f>
        <v>140997</v>
      </c>
      <c r="F20" s="141">
        <f>I20+L20+O20+R20+U20+X20</f>
        <v>102019.09</v>
      </c>
      <c r="G20" s="66" t="s">
        <v>104</v>
      </c>
      <c r="H20" s="214">
        <v>64300</v>
      </c>
      <c r="I20" s="226">
        <v>68459.899999999994</v>
      </c>
      <c r="J20" s="66" t="s">
        <v>123</v>
      </c>
      <c r="K20" s="214">
        <v>0</v>
      </c>
      <c r="L20" s="226">
        <v>34.76</v>
      </c>
      <c r="M20" s="66" t="s">
        <v>80</v>
      </c>
      <c r="N20" s="214">
        <v>4300</v>
      </c>
      <c r="O20" s="226">
        <v>1718.73</v>
      </c>
      <c r="P20" s="66" t="s">
        <v>80</v>
      </c>
      <c r="Q20" s="214">
        <v>66007</v>
      </c>
      <c r="R20" s="226">
        <v>30478.74</v>
      </c>
      <c r="S20" s="66"/>
      <c r="T20" s="214">
        <v>6390</v>
      </c>
      <c r="U20" s="226">
        <v>1130</v>
      </c>
      <c r="V20" s="66" t="s">
        <v>123</v>
      </c>
      <c r="W20" s="134"/>
      <c r="X20" s="141">
        <v>196.96</v>
      </c>
      <c r="Y20" s="66"/>
      <c r="Z20" s="84"/>
      <c r="AA20" s="91"/>
      <c r="AB20" s="70">
        <f>F20/E20*100</f>
        <v>72.355504017815974</v>
      </c>
      <c r="AC20" s="106"/>
      <c r="AD20" s="5"/>
    </row>
    <row r="21" spans="1:33" ht="36.75" hidden="1" x14ac:dyDescent="0.25">
      <c r="A21" s="64">
        <v>3221</v>
      </c>
      <c r="B21" s="78" t="s">
        <v>51</v>
      </c>
      <c r="C21" s="135"/>
      <c r="D21" s="142"/>
      <c r="E21" s="135"/>
      <c r="F21" s="142"/>
      <c r="G21" s="66" t="s">
        <v>116</v>
      </c>
      <c r="H21" s="212"/>
      <c r="I21" s="223"/>
      <c r="J21" s="67"/>
      <c r="K21" s="212"/>
      <c r="L21" s="223"/>
      <c r="M21" s="66"/>
      <c r="N21" s="212"/>
      <c r="O21" s="223"/>
      <c r="P21" s="66"/>
      <c r="Q21" s="212"/>
      <c r="R21" s="223"/>
      <c r="S21" s="66"/>
      <c r="T21" s="212"/>
      <c r="U21" s="223"/>
      <c r="V21" s="67"/>
      <c r="W21" s="212"/>
      <c r="X21" s="223"/>
      <c r="Y21" s="66"/>
      <c r="Z21" s="68"/>
      <c r="AA21" s="69"/>
      <c r="AB21" s="70"/>
      <c r="AC21" s="5"/>
      <c r="AD21" s="5"/>
    </row>
    <row r="22" spans="1:33" hidden="1" x14ac:dyDescent="0.25">
      <c r="A22" s="64">
        <v>3222</v>
      </c>
      <c r="B22" s="65" t="s">
        <v>14</v>
      </c>
      <c r="C22" s="135"/>
      <c r="D22" s="142"/>
      <c r="E22" s="135"/>
      <c r="F22" s="142"/>
      <c r="G22" s="66" t="s">
        <v>104</v>
      </c>
      <c r="H22" s="212"/>
      <c r="I22" s="223"/>
      <c r="J22" s="67"/>
      <c r="K22" s="212"/>
      <c r="L22" s="223"/>
      <c r="M22" s="66"/>
      <c r="N22" s="212"/>
      <c r="O22" s="223"/>
      <c r="P22" s="66"/>
      <c r="Q22" s="212"/>
      <c r="R22" s="223"/>
      <c r="S22" s="66"/>
      <c r="T22" s="212"/>
      <c r="U22" s="223"/>
      <c r="V22" s="67"/>
      <c r="W22" s="212"/>
      <c r="X22" s="223"/>
      <c r="Y22" s="66"/>
      <c r="Z22" s="68"/>
      <c r="AA22" s="69"/>
      <c r="AB22" s="70"/>
      <c r="AC22" s="5"/>
      <c r="AD22" s="5"/>
    </row>
    <row r="23" spans="1:33" hidden="1" x14ac:dyDescent="0.25">
      <c r="A23" s="64">
        <v>3223</v>
      </c>
      <c r="B23" s="65" t="s">
        <v>52</v>
      </c>
      <c r="C23" s="135"/>
      <c r="D23" s="142"/>
      <c r="E23" s="135"/>
      <c r="F23" s="142"/>
      <c r="G23" s="66" t="s">
        <v>104</v>
      </c>
      <c r="H23" s="212"/>
      <c r="I23" s="223"/>
      <c r="J23" s="67"/>
      <c r="K23" s="212"/>
      <c r="L23" s="223"/>
      <c r="M23" s="66"/>
      <c r="N23" s="212"/>
      <c r="O23" s="223"/>
      <c r="P23" s="66"/>
      <c r="Q23" s="212"/>
      <c r="R23" s="223"/>
      <c r="S23" s="66"/>
      <c r="T23" s="212"/>
      <c r="U23" s="223"/>
      <c r="V23" s="67"/>
      <c r="W23" s="212"/>
      <c r="X23" s="223"/>
      <c r="Y23" s="66"/>
      <c r="Z23" s="68"/>
      <c r="AA23" s="69"/>
      <c r="AB23" s="70"/>
      <c r="AC23" s="5"/>
      <c r="AD23" s="5"/>
    </row>
    <row r="24" spans="1:33" ht="36.75" hidden="1" x14ac:dyDescent="0.25">
      <c r="A24" s="64">
        <v>3224</v>
      </c>
      <c r="B24" s="78" t="s">
        <v>53</v>
      </c>
      <c r="C24" s="135"/>
      <c r="D24" s="142"/>
      <c r="E24" s="135"/>
      <c r="F24" s="142"/>
      <c r="G24" s="66" t="s">
        <v>104</v>
      </c>
      <c r="H24" s="212"/>
      <c r="I24" s="223"/>
      <c r="J24" s="67"/>
      <c r="K24" s="212"/>
      <c r="L24" s="223"/>
      <c r="M24" s="66"/>
      <c r="N24" s="212"/>
      <c r="O24" s="223"/>
      <c r="P24" s="66"/>
      <c r="Q24" s="212"/>
      <c r="R24" s="223"/>
      <c r="S24" s="66"/>
      <c r="T24" s="212"/>
      <c r="U24" s="223"/>
      <c r="V24" s="67"/>
      <c r="W24" s="212"/>
      <c r="X24" s="223"/>
      <c r="Y24" s="66"/>
      <c r="Z24" s="68"/>
      <c r="AA24" s="69"/>
      <c r="AB24" s="70"/>
      <c r="AC24" s="5"/>
      <c r="AD24" s="5"/>
    </row>
    <row r="25" spans="1:33" ht="9.9499999999999993" hidden="1" customHeight="1" x14ac:dyDescent="0.25">
      <c r="A25" s="64">
        <v>3225</v>
      </c>
      <c r="B25" s="65" t="s">
        <v>15</v>
      </c>
      <c r="C25" s="135"/>
      <c r="D25" s="142"/>
      <c r="E25" s="135"/>
      <c r="F25" s="142"/>
      <c r="G25" s="66" t="s">
        <v>104</v>
      </c>
      <c r="H25" s="212"/>
      <c r="I25" s="223"/>
      <c r="J25" s="67"/>
      <c r="K25" s="212"/>
      <c r="L25" s="223"/>
      <c r="M25" s="66"/>
      <c r="N25" s="212"/>
      <c r="O25" s="223"/>
      <c r="P25" s="66"/>
      <c r="Q25" s="212"/>
      <c r="R25" s="223"/>
      <c r="S25" s="66"/>
      <c r="T25" s="212"/>
      <c r="U25" s="223"/>
      <c r="V25" s="67"/>
      <c r="W25" s="212"/>
      <c r="X25" s="223"/>
      <c r="Y25" s="66"/>
      <c r="Z25" s="68"/>
      <c r="AA25" s="69"/>
      <c r="AB25" s="70"/>
      <c r="AC25" s="5"/>
      <c r="AD25" s="5"/>
      <c r="AG25" s="55"/>
    </row>
    <row r="26" spans="1:33" ht="26.25" hidden="1" x14ac:dyDescent="0.25">
      <c r="A26" s="64">
        <v>3227</v>
      </c>
      <c r="B26" s="65" t="s">
        <v>64</v>
      </c>
      <c r="C26" s="135"/>
      <c r="D26" s="142"/>
      <c r="E26" s="135"/>
      <c r="F26" s="142"/>
      <c r="G26" s="66" t="s">
        <v>104</v>
      </c>
      <c r="H26" s="212"/>
      <c r="I26" s="223"/>
      <c r="J26" s="67"/>
      <c r="K26" s="212"/>
      <c r="L26" s="223"/>
      <c r="M26" s="66"/>
      <c r="N26" s="212"/>
      <c r="O26" s="223"/>
      <c r="P26" s="66"/>
      <c r="Q26" s="212"/>
      <c r="R26" s="223"/>
      <c r="S26" s="66"/>
      <c r="T26" s="212"/>
      <c r="U26" s="223"/>
      <c r="V26" s="67"/>
      <c r="W26" s="212"/>
      <c r="X26" s="223"/>
      <c r="Y26" s="66"/>
      <c r="Z26" s="68"/>
      <c r="AA26" s="69"/>
      <c r="AB26" s="70"/>
      <c r="AC26" s="5"/>
      <c r="AD26" s="5"/>
    </row>
    <row r="27" spans="1:33" ht="23.25" customHeight="1" x14ac:dyDescent="0.25">
      <c r="A27" s="82">
        <v>323</v>
      </c>
      <c r="B27" s="83" t="s">
        <v>16</v>
      </c>
      <c r="C27" s="134">
        <v>411889</v>
      </c>
      <c r="D27" s="141">
        <v>422451.13</v>
      </c>
      <c r="E27" s="134">
        <f>H27+K27+N27+Q27+T27+W27</f>
        <v>468867</v>
      </c>
      <c r="F27" s="141">
        <f>I27+O27+R27+U27+X27</f>
        <v>493659.82</v>
      </c>
      <c r="G27" s="66" t="s">
        <v>104</v>
      </c>
      <c r="H27" s="134">
        <v>248500</v>
      </c>
      <c r="I27" s="141">
        <v>264295.7</v>
      </c>
      <c r="J27" s="66" t="s">
        <v>123</v>
      </c>
      <c r="K27" s="214">
        <v>435</v>
      </c>
      <c r="L27" s="226"/>
      <c r="M27" s="66" t="s">
        <v>80</v>
      </c>
      <c r="N27" s="134">
        <v>16210</v>
      </c>
      <c r="O27" s="226">
        <v>7782.48</v>
      </c>
      <c r="P27" s="66" t="s">
        <v>80</v>
      </c>
      <c r="Q27" s="214">
        <v>198100</v>
      </c>
      <c r="R27" s="226">
        <v>220306.44</v>
      </c>
      <c r="S27" s="66" t="s">
        <v>124</v>
      </c>
      <c r="T27" s="214">
        <v>3157</v>
      </c>
      <c r="U27" s="226">
        <v>1275.2</v>
      </c>
      <c r="V27" s="66" t="s">
        <v>123</v>
      </c>
      <c r="W27" s="134">
        <v>2465</v>
      </c>
      <c r="X27" s="141">
        <v>0</v>
      </c>
      <c r="Y27" s="66"/>
      <c r="Z27" s="66"/>
      <c r="AA27" s="85"/>
      <c r="AB27" s="70">
        <f>F27/E27*100</f>
        <v>105.2878150946857</v>
      </c>
      <c r="AC27" s="106"/>
      <c r="AD27" s="5"/>
    </row>
    <row r="28" spans="1:33" ht="26.25" hidden="1" x14ac:dyDescent="0.25">
      <c r="A28" s="64">
        <v>3231</v>
      </c>
      <c r="B28" s="65" t="s">
        <v>54</v>
      </c>
      <c r="C28" s="135"/>
      <c r="D28" s="142"/>
      <c r="E28" s="135"/>
      <c r="F28" s="142"/>
      <c r="G28" s="66" t="s">
        <v>104</v>
      </c>
      <c r="H28" s="212"/>
      <c r="I28" s="223"/>
      <c r="J28" s="67"/>
      <c r="K28" s="212"/>
      <c r="L28" s="223"/>
      <c r="M28" s="66"/>
      <c r="N28" s="212"/>
      <c r="O28" s="223"/>
      <c r="P28" s="66"/>
      <c r="Q28" s="212"/>
      <c r="R28" s="223"/>
      <c r="S28" s="66"/>
      <c r="T28" s="212"/>
      <c r="U28" s="223"/>
      <c r="V28" s="67"/>
      <c r="W28" s="212"/>
      <c r="X28" s="223"/>
      <c r="Y28" s="66"/>
      <c r="Z28" s="68"/>
      <c r="AA28" s="69"/>
      <c r="AB28" s="70"/>
      <c r="AC28" s="5"/>
      <c r="AD28" s="5"/>
    </row>
    <row r="29" spans="1:33" ht="36.75" hidden="1" x14ac:dyDescent="0.25">
      <c r="A29" s="64">
        <v>3232</v>
      </c>
      <c r="B29" s="78" t="s">
        <v>41</v>
      </c>
      <c r="C29" s="135"/>
      <c r="D29" s="142"/>
      <c r="E29" s="135"/>
      <c r="F29" s="142"/>
      <c r="G29" s="66" t="s">
        <v>104</v>
      </c>
      <c r="H29" s="212"/>
      <c r="I29" s="223"/>
      <c r="J29" s="67"/>
      <c r="K29" s="212"/>
      <c r="L29" s="223"/>
      <c r="M29" s="66"/>
      <c r="N29" s="212"/>
      <c r="O29" s="223"/>
      <c r="P29" s="66"/>
      <c r="Q29" s="212"/>
      <c r="R29" s="223"/>
      <c r="S29" s="66"/>
      <c r="T29" s="212"/>
      <c r="U29" s="223"/>
      <c r="V29" s="67"/>
      <c r="W29" s="212"/>
      <c r="X29" s="223"/>
      <c r="Y29" s="66"/>
      <c r="Z29" s="68"/>
      <c r="AA29" s="69"/>
      <c r="AB29" s="70"/>
      <c r="AC29" s="5"/>
      <c r="AD29" s="5"/>
    </row>
    <row r="30" spans="1:33" ht="26.25" hidden="1" x14ac:dyDescent="0.25">
      <c r="A30" s="64">
        <v>3233</v>
      </c>
      <c r="B30" s="65" t="s">
        <v>40</v>
      </c>
      <c r="C30" s="135"/>
      <c r="D30" s="142"/>
      <c r="E30" s="135"/>
      <c r="F30" s="142"/>
      <c r="G30" s="66" t="s">
        <v>104</v>
      </c>
      <c r="H30" s="212"/>
      <c r="I30" s="223"/>
      <c r="J30" s="67"/>
      <c r="K30" s="212"/>
      <c r="L30" s="223"/>
      <c r="M30" s="66"/>
      <c r="N30" s="212"/>
      <c r="O30" s="223"/>
      <c r="P30" s="66"/>
      <c r="Q30" s="212"/>
      <c r="R30" s="223"/>
      <c r="S30" s="66"/>
      <c r="T30" s="212"/>
      <c r="U30" s="223"/>
      <c r="V30" s="67"/>
      <c r="W30" s="212"/>
      <c r="X30" s="223"/>
      <c r="Y30" s="66"/>
      <c r="Z30" s="68"/>
      <c r="AA30" s="69"/>
      <c r="AB30" s="70"/>
      <c r="AC30" s="5"/>
      <c r="AD30" s="5"/>
    </row>
    <row r="31" spans="1:33" hidden="1" x14ac:dyDescent="0.25">
      <c r="A31" s="64">
        <v>3234</v>
      </c>
      <c r="B31" s="65" t="s">
        <v>17</v>
      </c>
      <c r="C31" s="135"/>
      <c r="D31" s="142"/>
      <c r="E31" s="135"/>
      <c r="F31" s="142"/>
      <c r="G31" s="66" t="s">
        <v>104</v>
      </c>
      <c r="H31" s="212"/>
      <c r="I31" s="223"/>
      <c r="J31" s="67"/>
      <c r="K31" s="212"/>
      <c r="L31" s="223"/>
      <c r="M31" s="66"/>
      <c r="N31" s="212"/>
      <c r="O31" s="223"/>
      <c r="P31" s="66"/>
      <c r="Q31" s="212"/>
      <c r="R31" s="223"/>
      <c r="S31" s="66"/>
      <c r="T31" s="212"/>
      <c r="U31" s="223"/>
      <c r="V31" s="67"/>
      <c r="W31" s="212"/>
      <c r="X31" s="223"/>
      <c r="Y31" s="66"/>
      <c r="Z31" s="68"/>
      <c r="AA31" s="69"/>
      <c r="AB31" s="70"/>
      <c r="AC31" s="5"/>
      <c r="AD31" s="5"/>
    </row>
    <row r="32" spans="1:33" ht="26.25" hidden="1" x14ac:dyDescent="0.25">
      <c r="A32" s="64">
        <v>3235</v>
      </c>
      <c r="B32" s="65" t="s">
        <v>18</v>
      </c>
      <c r="C32" s="135"/>
      <c r="D32" s="142"/>
      <c r="E32" s="135"/>
      <c r="F32" s="142"/>
      <c r="G32" s="66" t="s">
        <v>104</v>
      </c>
      <c r="H32" s="212"/>
      <c r="I32" s="223"/>
      <c r="J32" s="67"/>
      <c r="K32" s="212"/>
      <c r="L32" s="223"/>
      <c r="M32" s="66"/>
      <c r="N32" s="212"/>
      <c r="O32" s="223"/>
      <c r="P32" s="66"/>
      <c r="Q32" s="212"/>
      <c r="R32" s="223"/>
      <c r="S32" s="66"/>
      <c r="T32" s="212"/>
      <c r="U32" s="223"/>
      <c r="V32" s="67"/>
      <c r="W32" s="212"/>
      <c r="X32" s="223"/>
      <c r="Y32" s="66"/>
      <c r="Z32" s="68"/>
      <c r="AA32" s="69"/>
      <c r="AB32" s="70"/>
      <c r="AC32" s="5"/>
      <c r="AD32" s="5"/>
    </row>
    <row r="33" spans="1:30" hidden="1" x14ac:dyDescent="0.25">
      <c r="A33" s="64">
        <v>3236</v>
      </c>
      <c r="B33" s="65" t="s">
        <v>19</v>
      </c>
      <c r="C33" s="135"/>
      <c r="D33" s="142"/>
      <c r="E33" s="135"/>
      <c r="F33" s="142"/>
      <c r="G33" s="66" t="s">
        <v>104</v>
      </c>
      <c r="H33" s="212"/>
      <c r="I33" s="223"/>
      <c r="J33" s="67"/>
      <c r="K33" s="212"/>
      <c r="L33" s="223"/>
      <c r="M33" s="66"/>
      <c r="N33" s="212"/>
      <c r="O33" s="223"/>
      <c r="P33" s="66"/>
      <c r="Q33" s="212"/>
      <c r="R33" s="223"/>
      <c r="S33" s="66"/>
      <c r="T33" s="212"/>
      <c r="U33" s="223"/>
      <c r="V33" s="67"/>
      <c r="W33" s="212"/>
      <c r="X33" s="223"/>
      <c r="Y33" s="66"/>
      <c r="Z33" s="68"/>
      <c r="AA33" s="69"/>
      <c r="AB33" s="70"/>
      <c r="AC33" s="5"/>
      <c r="AD33" s="5"/>
    </row>
    <row r="34" spans="1:30" ht="26.25" hidden="1" x14ac:dyDescent="0.25">
      <c r="A34" s="64">
        <v>3237</v>
      </c>
      <c r="B34" s="65" t="s">
        <v>55</v>
      </c>
      <c r="C34" s="135"/>
      <c r="D34" s="142"/>
      <c r="E34" s="135"/>
      <c r="F34" s="142"/>
      <c r="G34" s="66" t="s">
        <v>104</v>
      </c>
      <c r="H34" s="212"/>
      <c r="I34" s="223"/>
      <c r="J34" s="67"/>
      <c r="K34" s="212"/>
      <c r="L34" s="223"/>
      <c r="M34" s="66"/>
      <c r="N34" s="212"/>
      <c r="O34" s="223"/>
      <c r="P34" s="66"/>
      <c r="Q34" s="212"/>
      <c r="R34" s="223"/>
      <c r="S34" s="66"/>
      <c r="T34" s="212"/>
      <c r="U34" s="223"/>
      <c r="V34" s="67"/>
      <c r="W34" s="212"/>
      <c r="X34" s="223"/>
      <c r="Y34" s="66"/>
      <c r="Z34" s="68"/>
      <c r="AA34" s="69"/>
      <c r="AB34" s="70"/>
      <c r="AC34" s="5"/>
      <c r="AD34" s="5"/>
    </row>
    <row r="35" spans="1:30" hidden="1" x14ac:dyDescent="0.25">
      <c r="A35" s="64">
        <v>3238</v>
      </c>
      <c r="B35" s="79" t="s">
        <v>56</v>
      </c>
      <c r="C35" s="135"/>
      <c r="D35" s="142"/>
      <c r="E35" s="135"/>
      <c r="F35" s="142"/>
      <c r="G35" s="66" t="s">
        <v>104</v>
      </c>
      <c r="H35" s="212"/>
      <c r="I35" s="223"/>
      <c r="J35" s="67"/>
      <c r="K35" s="212"/>
      <c r="L35" s="223"/>
      <c r="M35" s="66"/>
      <c r="N35" s="212"/>
      <c r="O35" s="223"/>
      <c r="P35" s="66"/>
      <c r="Q35" s="212"/>
      <c r="R35" s="223"/>
      <c r="S35" s="66"/>
      <c r="T35" s="212"/>
      <c r="U35" s="223"/>
      <c r="V35" s="67"/>
      <c r="W35" s="218"/>
      <c r="X35" s="227"/>
      <c r="Y35" s="66"/>
      <c r="Z35" s="68"/>
      <c r="AA35" s="69"/>
      <c r="AB35" s="70"/>
      <c r="AC35" s="5"/>
      <c r="AD35" s="5"/>
    </row>
    <row r="36" spans="1:30" hidden="1" x14ac:dyDescent="0.25">
      <c r="A36" s="64">
        <v>3239</v>
      </c>
      <c r="B36" s="65" t="s">
        <v>57</v>
      </c>
      <c r="C36" s="135"/>
      <c r="D36" s="142"/>
      <c r="E36" s="135"/>
      <c r="F36" s="142"/>
      <c r="G36" s="66" t="s">
        <v>104</v>
      </c>
      <c r="H36" s="212"/>
      <c r="I36" s="223"/>
      <c r="J36" s="67"/>
      <c r="K36" s="212"/>
      <c r="L36" s="223"/>
      <c r="M36" s="66"/>
      <c r="N36" s="212"/>
      <c r="O36" s="223"/>
      <c r="P36" s="66"/>
      <c r="Q36" s="212"/>
      <c r="R36" s="223"/>
      <c r="S36" s="66"/>
      <c r="T36" s="212"/>
      <c r="U36" s="223"/>
      <c r="V36" s="67"/>
      <c r="W36" s="218"/>
      <c r="X36" s="227"/>
      <c r="Y36" s="66"/>
      <c r="Z36" s="68"/>
      <c r="AA36" s="69"/>
      <c r="AB36" s="70"/>
      <c r="AC36" s="5"/>
      <c r="AD36" s="5"/>
    </row>
    <row r="37" spans="1:30" ht="50.25" customHeight="1" x14ac:dyDescent="0.25">
      <c r="A37" s="82">
        <v>324</v>
      </c>
      <c r="B37" s="83" t="s">
        <v>39</v>
      </c>
      <c r="C37" s="134">
        <v>5973</v>
      </c>
      <c r="D37" s="141">
        <v>3228.67</v>
      </c>
      <c r="E37" s="134">
        <f>H37+Q37</f>
        <v>10200</v>
      </c>
      <c r="F37" s="141">
        <f>R37</f>
        <v>2884</v>
      </c>
      <c r="G37" s="66"/>
      <c r="H37" s="134">
        <v>3000</v>
      </c>
      <c r="I37" s="141"/>
      <c r="J37" s="84"/>
      <c r="K37" s="214">
        <v>0</v>
      </c>
      <c r="L37" s="226"/>
      <c r="M37" s="66"/>
      <c r="N37" s="214"/>
      <c r="O37" s="226"/>
      <c r="P37" s="66" t="s">
        <v>80</v>
      </c>
      <c r="Q37" s="214">
        <v>7200</v>
      </c>
      <c r="R37" s="226">
        <v>2884</v>
      </c>
      <c r="S37" s="66"/>
      <c r="T37" s="214"/>
      <c r="U37" s="226"/>
      <c r="V37" s="66"/>
      <c r="W37" s="214"/>
      <c r="X37" s="226"/>
      <c r="Y37" s="66"/>
      <c r="Z37" s="66"/>
      <c r="AA37" s="85"/>
      <c r="AB37" s="70">
        <f>F37/E37*100</f>
        <v>28.274509803921568</v>
      </c>
      <c r="AC37" s="106"/>
      <c r="AD37" s="5"/>
    </row>
    <row r="38" spans="1:30" ht="9.9499999999999993" hidden="1" x14ac:dyDescent="0.25">
      <c r="A38" s="64">
        <v>3241</v>
      </c>
      <c r="B38" s="65" t="s">
        <v>58</v>
      </c>
      <c r="C38" s="135"/>
      <c r="D38" s="142"/>
      <c r="E38" s="135"/>
      <c r="F38" s="142"/>
      <c r="G38" s="66"/>
      <c r="H38" s="212"/>
      <c r="I38" s="223"/>
      <c r="J38" s="67"/>
      <c r="K38" s="212"/>
      <c r="L38" s="223"/>
      <c r="M38" s="66"/>
      <c r="N38" s="212"/>
      <c r="O38" s="223"/>
      <c r="P38" s="66"/>
      <c r="Q38" s="212"/>
      <c r="R38" s="223"/>
      <c r="S38" s="66"/>
      <c r="T38" s="212"/>
      <c r="U38" s="223"/>
      <c r="V38" s="67"/>
      <c r="W38" s="218"/>
      <c r="X38" s="227"/>
      <c r="Y38" s="66"/>
      <c r="Z38" s="68"/>
      <c r="AA38" s="69"/>
      <c r="AB38" s="70"/>
      <c r="AC38" s="5"/>
      <c r="AD38" s="5"/>
    </row>
    <row r="39" spans="1:30" ht="36.75" customHeight="1" x14ac:dyDescent="0.25">
      <c r="A39" s="82">
        <v>329</v>
      </c>
      <c r="B39" s="83" t="s">
        <v>20</v>
      </c>
      <c r="C39" s="134">
        <v>42725</v>
      </c>
      <c r="D39" s="141">
        <v>43610.79</v>
      </c>
      <c r="E39" s="134">
        <f>H39+Q39+T39</f>
        <v>88380</v>
      </c>
      <c r="F39" s="141">
        <f>I39+R39+U39</f>
        <v>116430.51000000001</v>
      </c>
      <c r="G39" s="66" t="s">
        <v>104</v>
      </c>
      <c r="H39" s="134">
        <v>12000</v>
      </c>
      <c r="I39" s="141">
        <v>12442.95</v>
      </c>
      <c r="J39" s="66"/>
      <c r="K39" s="214">
        <v>0</v>
      </c>
      <c r="L39" s="226"/>
      <c r="M39" s="66"/>
      <c r="N39" s="134"/>
      <c r="O39" s="141"/>
      <c r="P39" s="66" t="s">
        <v>80</v>
      </c>
      <c r="Q39" s="214">
        <v>76300</v>
      </c>
      <c r="R39" s="226">
        <v>54508.1</v>
      </c>
      <c r="S39" s="66" t="s">
        <v>124</v>
      </c>
      <c r="T39" s="214">
        <v>80</v>
      </c>
      <c r="U39" s="226">
        <v>49479.46</v>
      </c>
      <c r="V39" s="66"/>
      <c r="W39" s="214"/>
      <c r="X39" s="226"/>
      <c r="Y39" s="66"/>
      <c r="Z39" s="84"/>
      <c r="AA39" s="91"/>
      <c r="AB39" s="70">
        <f>F39/E39*100</f>
        <v>131.73852681602173</v>
      </c>
      <c r="AC39" s="106"/>
      <c r="AD39" s="5"/>
    </row>
    <row r="40" spans="1:30" ht="9.9499999999999993" hidden="1" x14ac:dyDescent="0.25">
      <c r="A40" s="64">
        <v>3291</v>
      </c>
      <c r="B40" s="78" t="s">
        <v>62</v>
      </c>
      <c r="C40" s="135"/>
      <c r="D40" s="142"/>
      <c r="E40" s="135"/>
      <c r="F40" s="142"/>
      <c r="G40" s="66" t="s">
        <v>104</v>
      </c>
      <c r="H40" s="212"/>
      <c r="I40" s="223"/>
      <c r="J40" s="67"/>
      <c r="K40" s="212"/>
      <c r="L40" s="223"/>
      <c r="M40" s="66"/>
      <c r="N40" s="212"/>
      <c r="O40" s="223"/>
      <c r="P40" s="66"/>
      <c r="Q40" s="212"/>
      <c r="R40" s="223"/>
      <c r="S40" s="66"/>
      <c r="T40" s="212"/>
      <c r="U40" s="223"/>
      <c r="V40" s="67"/>
      <c r="W40" s="218"/>
      <c r="X40" s="227"/>
      <c r="Y40" s="66"/>
      <c r="Z40" s="68"/>
      <c r="AA40" s="69"/>
      <c r="AB40" s="70"/>
      <c r="AC40" s="5"/>
      <c r="AD40" s="5"/>
    </row>
    <row r="41" spans="1:30" ht="9.9499999999999993" hidden="1" x14ac:dyDescent="0.25">
      <c r="A41" s="64">
        <v>3292</v>
      </c>
      <c r="B41" s="65" t="s">
        <v>21</v>
      </c>
      <c r="C41" s="135"/>
      <c r="D41" s="142"/>
      <c r="E41" s="135"/>
      <c r="F41" s="142"/>
      <c r="G41" s="66" t="s">
        <v>104</v>
      </c>
      <c r="H41" s="212"/>
      <c r="I41" s="223"/>
      <c r="J41" s="67"/>
      <c r="K41" s="212"/>
      <c r="L41" s="223"/>
      <c r="M41" s="66"/>
      <c r="N41" s="212"/>
      <c r="O41" s="223"/>
      <c r="P41" s="66"/>
      <c r="Q41" s="212"/>
      <c r="R41" s="223"/>
      <c r="S41" s="66"/>
      <c r="T41" s="212"/>
      <c r="U41" s="223"/>
      <c r="V41" s="67"/>
      <c r="W41" s="218"/>
      <c r="X41" s="227"/>
      <c r="Y41" s="66"/>
      <c r="Z41" s="68"/>
      <c r="AA41" s="69"/>
      <c r="AB41" s="70"/>
      <c r="AC41" s="5"/>
      <c r="AD41" s="5"/>
    </row>
    <row r="42" spans="1:30" ht="9.9499999999999993" hidden="1" x14ac:dyDescent="0.25">
      <c r="A42" s="64">
        <v>3293</v>
      </c>
      <c r="B42" s="65" t="s">
        <v>22</v>
      </c>
      <c r="C42" s="135"/>
      <c r="D42" s="142"/>
      <c r="E42" s="135"/>
      <c r="F42" s="142"/>
      <c r="G42" s="66" t="s">
        <v>104</v>
      </c>
      <c r="H42" s="212"/>
      <c r="I42" s="223"/>
      <c r="J42" s="67"/>
      <c r="K42" s="212"/>
      <c r="L42" s="223"/>
      <c r="M42" s="66"/>
      <c r="N42" s="212"/>
      <c r="O42" s="223"/>
      <c r="P42" s="66"/>
      <c r="Q42" s="212"/>
      <c r="R42" s="223"/>
      <c r="S42" s="66"/>
      <c r="T42" s="212"/>
      <c r="U42" s="223"/>
      <c r="V42" s="67"/>
      <c r="W42" s="218"/>
      <c r="X42" s="227"/>
      <c r="Y42" s="66"/>
      <c r="Z42" s="68"/>
      <c r="AA42" s="69"/>
      <c r="AB42" s="70"/>
      <c r="AC42" s="5"/>
      <c r="AD42" s="5"/>
    </row>
    <row r="43" spans="1:30" ht="9.9499999999999993" hidden="1" x14ac:dyDescent="0.25">
      <c r="A43" s="64">
        <v>3294</v>
      </c>
      <c r="B43" s="65" t="s">
        <v>23</v>
      </c>
      <c r="C43" s="135"/>
      <c r="D43" s="142"/>
      <c r="E43" s="135"/>
      <c r="F43" s="142"/>
      <c r="G43" s="66" t="s">
        <v>104</v>
      </c>
      <c r="H43" s="212"/>
      <c r="I43" s="223"/>
      <c r="J43" s="67"/>
      <c r="K43" s="212"/>
      <c r="L43" s="223"/>
      <c r="M43" s="66"/>
      <c r="N43" s="212"/>
      <c r="O43" s="223"/>
      <c r="P43" s="66"/>
      <c r="Q43" s="212"/>
      <c r="R43" s="223"/>
      <c r="S43" s="66"/>
      <c r="T43" s="212"/>
      <c r="U43" s="223"/>
      <c r="V43" s="67"/>
      <c r="W43" s="218"/>
      <c r="X43" s="227"/>
      <c r="Y43" s="66"/>
      <c r="Z43" s="68"/>
      <c r="AA43" s="69"/>
      <c r="AB43" s="70"/>
      <c r="AC43" s="5"/>
      <c r="AD43" s="5"/>
    </row>
    <row r="44" spans="1:30" ht="9.9499999999999993" hidden="1" x14ac:dyDescent="0.25">
      <c r="A44" s="64">
        <v>3295</v>
      </c>
      <c r="B44" s="65" t="s">
        <v>77</v>
      </c>
      <c r="C44" s="135"/>
      <c r="D44" s="142"/>
      <c r="E44" s="135"/>
      <c r="F44" s="142"/>
      <c r="G44" s="73" t="s">
        <v>76</v>
      </c>
      <c r="H44" s="212"/>
      <c r="I44" s="223"/>
      <c r="J44" s="67"/>
      <c r="K44" s="212"/>
      <c r="L44" s="223"/>
      <c r="M44" s="66"/>
      <c r="N44" s="212"/>
      <c r="O44" s="223"/>
      <c r="P44" s="66"/>
      <c r="Q44" s="212"/>
      <c r="R44" s="223"/>
      <c r="S44" s="66"/>
      <c r="T44" s="212"/>
      <c r="U44" s="223"/>
      <c r="V44" s="67"/>
      <c r="W44" s="218"/>
      <c r="X44" s="227"/>
      <c r="Y44" s="66"/>
      <c r="Z44" s="68"/>
      <c r="AA44" s="69"/>
      <c r="AB44" s="70"/>
      <c r="AC44" s="5"/>
      <c r="AD44" s="5"/>
    </row>
    <row r="45" spans="1:30" ht="9.9499999999999993" hidden="1" x14ac:dyDescent="0.25">
      <c r="A45" s="64">
        <v>3296</v>
      </c>
      <c r="B45" s="65" t="s">
        <v>115</v>
      </c>
      <c r="C45" s="135"/>
      <c r="D45" s="142"/>
      <c r="E45" s="135"/>
      <c r="F45" s="142"/>
      <c r="G45" s="73"/>
      <c r="H45" s="212"/>
      <c r="I45" s="223"/>
      <c r="J45" s="67"/>
      <c r="K45" s="212"/>
      <c r="L45" s="223"/>
      <c r="M45" s="66"/>
      <c r="N45" s="212"/>
      <c r="O45" s="223"/>
      <c r="P45" s="66"/>
      <c r="Q45" s="212"/>
      <c r="R45" s="223"/>
      <c r="S45" s="66"/>
      <c r="T45" s="212"/>
      <c r="U45" s="223"/>
      <c r="V45" s="67"/>
      <c r="W45" s="218"/>
      <c r="X45" s="227"/>
      <c r="Y45" s="66"/>
      <c r="Z45" s="68"/>
      <c r="AA45" s="69"/>
      <c r="AB45" s="70"/>
      <c r="AC45" s="5"/>
      <c r="AD45" s="5"/>
    </row>
    <row r="46" spans="1:30" ht="12" hidden="1" x14ac:dyDescent="0.25">
      <c r="A46" s="64">
        <v>3299</v>
      </c>
      <c r="B46" s="78" t="s">
        <v>20</v>
      </c>
      <c r="C46" s="135"/>
      <c r="D46" s="142"/>
      <c r="E46" s="135"/>
      <c r="F46" s="142"/>
      <c r="G46" s="73" t="s">
        <v>104</v>
      </c>
      <c r="H46" s="212"/>
      <c r="I46" s="223"/>
      <c r="J46" s="67"/>
      <c r="K46" s="212"/>
      <c r="L46" s="223"/>
      <c r="M46" s="66"/>
      <c r="N46" s="212"/>
      <c r="O46" s="223"/>
      <c r="P46" s="66"/>
      <c r="Q46" s="212"/>
      <c r="R46" s="223"/>
      <c r="S46" s="66"/>
      <c r="T46" s="212"/>
      <c r="U46" s="223"/>
      <c r="V46" s="67"/>
      <c r="W46" s="218"/>
      <c r="X46" s="227"/>
      <c r="Y46" s="66"/>
      <c r="Z46" s="68"/>
      <c r="AA46" s="69"/>
      <c r="AB46" s="70"/>
      <c r="AC46" s="5"/>
      <c r="AD46" s="5"/>
    </row>
    <row r="47" spans="1:30" ht="38.25" customHeight="1" x14ac:dyDescent="0.25">
      <c r="A47" s="82">
        <v>343</v>
      </c>
      <c r="B47" s="83" t="s">
        <v>24</v>
      </c>
      <c r="C47" s="134">
        <v>6199</v>
      </c>
      <c r="D47" s="141">
        <v>4866.6099999999997</v>
      </c>
      <c r="E47" s="134">
        <f>N47+Q47</f>
        <v>6555</v>
      </c>
      <c r="F47" s="141">
        <f>I47+R47</f>
        <v>4918.4100000000008</v>
      </c>
      <c r="G47" s="66" t="s">
        <v>104</v>
      </c>
      <c r="H47" s="214"/>
      <c r="I47" s="226">
        <v>63.02</v>
      </c>
      <c r="J47" s="66"/>
      <c r="K47" s="214">
        <v>0</v>
      </c>
      <c r="L47" s="226"/>
      <c r="M47" s="66"/>
      <c r="N47" s="214">
        <v>20</v>
      </c>
      <c r="O47" s="226"/>
      <c r="P47" s="66" t="s">
        <v>80</v>
      </c>
      <c r="Q47" s="214">
        <v>6535</v>
      </c>
      <c r="R47" s="226">
        <v>4855.3900000000003</v>
      </c>
      <c r="S47" s="66"/>
      <c r="T47" s="222"/>
      <c r="U47" s="247"/>
      <c r="V47" s="66"/>
      <c r="W47" s="214"/>
      <c r="X47" s="226"/>
      <c r="Y47" s="66"/>
      <c r="Z47" s="66"/>
      <c r="AA47" s="85"/>
      <c r="AB47" s="70">
        <f>F47/E47*100</f>
        <v>75.0329519450801</v>
      </c>
      <c r="AC47" s="106"/>
      <c r="AD47" s="5"/>
    </row>
    <row r="48" spans="1:30" ht="9.9499999999999993" hidden="1" customHeight="1" x14ac:dyDescent="0.25">
      <c r="A48" s="64">
        <v>3431</v>
      </c>
      <c r="B48" s="80" t="s">
        <v>63</v>
      </c>
      <c r="C48" s="134"/>
      <c r="D48" s="141"/>
      <c r="E48" s="134"/>
      <c r="F48" s="141"/>
      <c r="G48" s="66"/>
      <c r="H48" s="212"/>
      <c r="I48" s="223"/>
      <c r="J48" s="67"/>
      <c r="K48" s="212"/>
      <c r="L48" s="223"/>
      <c r="M48" s="66"/>
      <c r="N48" s="212"/>
      <c r="O48" s="223"/>
      <c r="P48" s="66"/>
      <c r="Q48" s="212"/>
      <c r="R48" s="223"/>
      <c r="S48" s="66"/>
      <c r="T48" s="212"/>
      <c r="U48" s="223"/>
      <c r="V48" s="67"/>
      <c r="W48" s="218"/>
      <c r="X48" s="227"/>
      <c r="Y48" s="66"/>
      <c r="Z48" s="68"/>
      <c r="AA48" s="69"/>
      <c r="AB48" s="70"/>
      <c r="AC48" s="5"/>
      <c r="AD48" s="5"/>
    </row>
    <row r="49" spans="1:30" ht="9.9499999999999993" hidden="1" customHeight="1" x14ac:dyDescent="0.25">
      <c r="A49" s="64">
        <v>3432</v>
      </c>
      <c r="B49" s="65" t="s">
        <v>73</v>
      </c>
      <c r="C49" s="135"/>
      <c r="D49" s="142"/>
      <c r="E49" s="135"/>
      <c r="F49" s="142"/>
      <c r="G49" s="66"/>
      <c r="H49" s="212"/>
      <c r="I49" s="223"/>
      <c r="J49" s="67"/>
      <c r="K49" s="212"/>
      <c r="L49" s="223"/>
      <c r="M49" s="66"/>
      <c r="N49" s="212"/>
      <c r="O49" s="223"/>
      <c r="P49" s="66"/>
      <c r="Q49" s="212"/>
      <c r="R49" s="223"/>
      <c r="S49" s="66"/>
      <c r="T49" s="212"/>
      <c r="U49" s="223"/>
      <c r="V49" s="67"/>
      <c r="W49" s="218"/>
      <c r="X49" s="227"/>
      <c r="Y49" s="66"/>
      <c r="Z49" s="68"/>
      <c r="AA49" s="69"/>
      <c r="AB49" s="70"/>
      <c r="AC49" s="5"/>
      <c r="AD49" s="5"/>
    </row>
    <row r="50" spans="1:30" ht="9.9499999999999993" hidden="1" x14ac:dyDescent="0.25">
      <c r="A50" s="64">
        <v>3433</v>
      </c>
      <c r="B50" s="65" t="s">
        <v>25</v>
      </c>
      <c r="C50" s="135"/>
      <c r="D50" s="142"/>
      <c r="E50" s="135"/>
      <c r="F50" s="142"/>
      <c r="G50" s="67"/>
      <c r="H50" s="212"/>
      <c r="I50" s="223"/>
      <c r="J50" s="67"/>
      <c r="K50" s="212"/>
      <c r="L50" s="223"/>
      <c r="M50" s="66"/>
      <c r="N50" s="212"/>
      <c r="O50" s="223"/>
      <c r="P50" s="66"/>
      <c r="Q50" s="212"/>
      <c r="R50" s="223"/>
      <c r="S50" s="66"/>
      <c r="T50" s="212"/>
      <c r="U50" s="223"/>
      <c r="V50" s="67"/>
      <c r="W50" s="218"/>
      <c r="X50" s="227"/>
      <c r="Y50" s="66"/>
      <c r="Z50" s="68"/>
      <c r="AA50" s="69"/>
      <c r="AB50" s="70"/>
      <c r="AC50" s="5"/>
      <c r="AD50" s="5"/>
    </row>
    <row r="51" spans="1:30" ht="39" customHeight="1" x14ac:dyDescent="0.25">
      <c r="A51" s="82">
        <v>369</v>
      </c>
      <c r="B51" s="83" t="s">
        <v>105</v>
      </c>
      <c r="C51" s="134">
        <v>0</v>
      </c>
      <c r="D51" s="141">
        <v>0</v>
      </c>
      <c r="E51" s="134">
        <v>0</v>
      </c>
      <c r="F51" s="141"/>
      <c r="G51" s="67"/>
      <c r="H51" s="212">
        <v>0</v>
      </c>
      <c r="I51" s="223"/>
      <c r="J51" s="66"/>
      <c r="K51" s="214">
        <v>0</v>
      </c>
      <c r="L51" s="226"/>
      <c r="M51" s="66"/>
      <c r="N51" s="212"/>
      <c r="O51" s="223"/>
      <c r="P51" s="66"/>
      <c r="Q51" s="212">
        <v>0</v>
      </c>
      <c r="R51" s="223"/>
      <c r="S51" s="66"/>
      <c r="T51" s="212"/>
      <c r="U51" s="223"/>
      <c r="V51" s="66"/>
      <c r="W51" s="214"/>
      <c r="X51" s="226"/>
      <c r="Y51" s="66"/>
      <c r="Z51" s="68"/>
      <c r="AA51" s="69"/>
      <c r="AB51" s="70">
        <v>0</v>
      </c>
      <c r="AC51" s="106"/>
      <c r="AD51" s="5"/>
    </row>
    <row r="52" spans="1:30" ht="60.75" customHeight="1" x14ac:dyDescent="0.25">
      <c r="A52" s="82">
        <v>372</v>
      </c>
      <c r="B52" s="83" t="s">
        <v>74</v>
      </c>
      <c r="C52" s="134">
        <v>24039</v>
      </c>
      <c r="D52" s="141">
        <v>15432</v>
      </c>
      <c r="E52" s="134">
        <f>T52</f>
        <v>55905</v>
      </c>
      <c r="F52" s="141">
        <f>U52</f>
        <v>11428</v>
      </c>
      <c r="G52" s="66"/>
      <c r="H52" s="214">
        <v>0</v>
      </c>
      <c r="I52" s="226"/>
      <c r="J52" s="66"/>
      <c r="K52" s="214">
        <v>0</v>
      </c>
      <c r="L52" s="226"/>
      <c r="M52" s="66"/>
      <c r="N52" s="214"/>
      <c r="O52" s="226"/>
      <c r="P52" s="66"/>
      <c r="Q52" s="214">
        <v>0</v>
      </c>
      <c r="R52" s="226"/>
      <c r="S52" s="66" t="s">
        <v>124</v>
      </c>
      <c r="T52" s="214">
        <v>55905</v>
      </c>
      <c r="U52" s="226">
        <v>11428</v>
      </c>
      <c r="V52" s="66"/>
      <c r="W52" s="218"/>
      <c r="X52" s="227"/>
      <c r="Y52" s="66"/>
      <c r="Z52" s="68"/>
      <c r="AA52" s="69"/>
      <c r="AB52" s="70">
        <f>F52/E52*100</f>
        <v>20.4418209462481</v>
      </c>
      <c r="AC52" s="106"/>
      <c r="AD52" s="5"/>
    </row>
    <row r="53" spans="1:30" ht="9.9499999999999993" hidden="1" x14ac:dyDescent="0.25">
      <c r="A53" s="64">
        <v>3721</v>
      </c>
      <c r="B53" s="65" t="s">
        <v>78</v>
      </c>
      <c r="C53" s="135"/>
      <c r="D53" s="142"/>
      <c r="E53" s="135"/>
      <c r="F53" s="142"/>
      <c r="G53" s="66"/>
      <c r="H53" s="212"/>
      <c r="I53" s="223"/>
      <c r="J53" s="67"/>
      <c r="K53" s="212"/>
      <c r="L53" s="223"/>
      <c r="M53" s="66"/>
      <c r="N53" s="212"/>
      <c r="O53" s="223"/>
      <c r="P53" s="66"/>
      <c r="Q53" s="212"/>
      <c r="R53" s="223"/>
      <c r="S53" s="66"/>
      <c r="T53" s="212"/>
      <c r="U53" s="223"/>
      <c r="V53" s="67"/>
      <c r="W53" s="218"/>
      <c r="X53" s="227"/>
      <c r="Y53" s="66"/>
      <c r="Z53" s="68"/>
      <c r="AA53" s="69"/>
      <c r="AB53" s="70"/>
      <c r="AC53" s="5"/>
      <c r="AD53" s="107"/>
    </row>
    <row r="54" spans="1:30" ht="22.5" customHeight="1" x14ac:dyDescent="0.25">
      <c r="A54" s="82">
        <v>381</v>
      </c>
      <c r="B54" s="83" t="s">
        <v>26</v>
      </c>
      <c r="C54" s="134">
        <v>3636</v>
      </c>
      <c r="D54" s="141">
        <v>60</v>
      </c>
      <c r="E54" s="134">
        <f>Q54</f>
        <v>1000</v>
      </c>
      <c r="F54" s="141">
        <f>R54</f>
        <v>60</v>
      </c>
      <c r="G54" s="66"/>
      <c r="H54" s="214">
        <v>0</v>
      </c>
      <c r="I54" s="226"/>
      <c r="J54" s="66"/>
      <c r="K54" s="214">
        <v>0</v>
      </c>
      <c r="L54" s="226"/>
      <c r="M54" s="66"/>
      <c r="N54" s="214"/>
      <c r="O54" s="226"/>
      <c r="P54" s="66" t="s">
        <v>80</v>
      </c>
      <c r="Q54" s="214">
        <v>1000</v>
      </c>
      <c r="R54" s="226">
        <v>60</v>
      </c>
      <c r="S54" s="66"/>
      <c r="T54" s="214"/>
      <c r="U54" s="226"/>
      <c r="V54" s="66"/>
      <c r="W54" s="218"/>
      <c r="X54" s="227"/>
      <c r="Y54" s="66"/>
      <c r="Z54" s="68"/>
      <c r="AA54" s="69"/>
      <c r="AB54" s="70">
        <f>F54/E54*100</f>
        <v>6</v>
      </c>
      <c r="AC54" s="5"/>
      <c r="AD54" s="5"/>
    </row>
    <row r="55" spans="1:30" ht="12" hidden="1" x14ac:dyDescent="0.25">
      <c r="A55" s="64">
        <v>3811</v>
      </c>
      <c r="B55" s="65" t="s">
        <v>59</v>
      </c>
      <c r="C55" s="135"/>
      <c r="D55" s="142"/>
      <c r="E55" s="135"/>
      <c r="F55" s="142"/>
      <c r="G55" s="66"/>
      <c r="H55" s="212"/>
      <c r="I55" s="223"/>
      <c r="J55" s="67"/>
      <c r="K55" s="212"/>
      <c r="L55" s="223"/>
      <c r="M55" s="66"/>
      <c r="N55" s="212"/>
      <c r="O55" s="223"/>
      <c r="P55" s="66"/>
      <c r="Q55" s="212"/>
      <c r="R55" s="223"/>
      <c r="S55" s="66"/>
      <c r="T55" s="212"/>
      <c r="U55" s="223"/>
      <c r="V55" s="67"/>
      <c r="W55" s="218"/>
      <c r="X55" s="227"/>
      <c r="Y55" s="66"/>
      <c r="Z55" s="68"/>
      <c r="AA55" s="69"/>
      <c r="AB55" s="81"/>
      <c r="AC55" s="5"/>
      <c r="AD55" s="5"/>
    </row>
    <row r="56" spans="1:30" ht="35.25" customHeight="1" x14ac:dyDescent="0.25">
      <c r="A56" s="82">
        <v>383</v>
      </c>
      <c r="B56" s="83" t="s">
        <v>114</v>
      </c>
      <c r="C56" s="134">
        <v>0</v>
      </c>
      <c r="D56" s="141">
        <v>0</v>
      </c>
      <c r="E56" s="134"/>
      <c r="F56" s="141"/>
      <c r="G56" s="67"/>
      <c r="H56" s="212">
        <v>0</v>
      </c>
      <c r="I56" s="223"/>
      <c r="J56" s="67"/>
      <c r="K56" s="212">
        <v>0</v>
      </c>
      <c r="L56" s="223"/>
      <c r="M56" s="66"/>
      <c r="N56" s="212"/>
      <c r="O56" s="223"/>
      <c r="P56" s="66"/>
      <c r="Q56" s="214">
        <v>0</v>
      </c>
      <c r="R56" s="226"/>
      <c r="S56" s="66"/>
      <c r="T56" s="212"/>
      <c r="U56" s="223"/>
      <c r="V56" s="67"/>
      <c r="W56" s="218"/>
      <c r="X56" s="227"/>
      <c r="Y56" s="66"/>
      <c r="Z56" s="68"/>
      <c r="AA56" s="69"/>
      <c r="AB56" s="70">
        <v>0</v>
      </c>
      <c r="AC56" s="5"/>
      <c r="AD56" s="5"/>
    </row>
    <row r="57" spans="1:30" ht="46.5" customHeight="1" x14ac:dyDescent="0.25">
      <c r="A57" s="124">
        <v>4</v>
      </c>
      <c r="B57" s="264" t="s">
        <v>27</v>
      </c>
      <c r="C57" s="125">
        <v>189173</v>
      </c>
      <c r="D57" s="233">
        <f>D58+D61+D67</f>
        <v>172895.12</v>
      </c>
      <c r="E57" s="125">
        <f>E58+E61+E67</f>
        <v>150812</v>
      </c>
      <c r="F57" s="233">
        <f>F58+F61+F67</f>
        <v>81722.349999999991</v>
      </c>
      <c r="G57" s="125" t="s">
        <v>104</v>
      </c>
      <c r="H57" s="125">
        <f>H58+H61+H67</f>
        <v>51566</v>
      </c>
      <c r="I57" s="233">
        <f>I58+I61+I67</f>
        <v>54519.159999999996</v>
      </c>
      <c r="J57" s="125"/>
      <c r="K57" s="125">
        <f>K61+K67</f>
        <v>945</v>
      </c>
      <c r="L57" s="233">
        <f>L61</f>
        <v>578.80999999999995</v>
      </c>
      <c r="M57" s="125"/>
      <c r="N57" s="125"/>
      <c r="O57" s="233">
        <v>0</v>
      </c>
      <c r="P57" s="125"/>
      <c r="Q57" s="125">
        <f>Q58+Q61+Q67</f>
        <v>91000</v>
      </c>
      <c r="R57" s="233">
        <f>R58+R61+R67</f>
        <v>23344.44</v>
      </c>
      <c r="S57" s="125"/>
      <c r="T57" s="125">
        <f>T61+T67</f>
        <v>1936</v>
      </c>
      <c r="U57" s="233"/>
      <c r="V57" s="126"/>
      <c r="W57" s="125">
        <f>W61+W67</f>
        <v>5365</v>
      </c>
      <c r="X57" s="233">
        <f>X61</f>
        <v>3279.94</v>
      </c>
      <c r="Y57" s="125"/>
      <c r="Z57" s="125"/>
      <c r="AA57" s="127"/>
      <c r="AB57" s="128">
        <f>F57/E57*100</f>
        <v>54.188227727236551</v>
      </c>
      <c r="AC57" s="106"/>
      <c r="AD57" s="5"/>
    </row>
    <row r="58" spans="1:30" ht="36" customHeight="1" x14ac:dyDescent="0.25">
      <c r="A58" s="35">
        <v>412</v>
      </c>
      <c r="B58" s="12" t="s">
        <v>28</v>
      </c>
      <c r="C58" s="139">
        <v>68390</v>
      </c>
      <c r="D58" s="234">
        <v>59258.58</v>
      </c>
      <c r="E58" s="139">
        <f>H58+Q58</f>
        <v>50691</v>
      </c>
      <c r="F58" s="234">
        <f>I58+R58</f>
        <v>32086.28</v>
      </c>
      <c r="G58" s="18" t="s">
        <v>104</v>
      </c>
      <c r="H58" s="139">
        <v>10066</v>
      </c>
      <c r="I58" s="234">
        <v>26732.28</v>
      </c>
      <c r="J58" s="93"/>
      <c r="K58" s="114">
        <v>0</v>
      </c>
      <c r="L58" s="228"/>
      <c r="M58" s="14"/>
      <c r="N58" s="114"/>
      <c r="O58" s="228"/>
      <c r="P58" s="66" t="s">
        <v>80</v>
      </c>
      <c r="Q58" s="114">
        <v>40625</v>
      </c>
      <c r="R58" s="245">
        <v>5354</v>
      </c>
      <c r="S58" s="14"/>
      <c r="T58" s="114"/>
      <c r="U58" s="228"/>
      <c r="V58" s="14"/>
      <c r="W58" s="114"/>
      <c r="X58" s="228"/>
      <c r="Y58" s="14"/>
      <c r="Z58" s="14"/>
      <c r="AA58" s="94"/>
      <c r="AB58" s="95">
        <f>F58/E58*100</f>
        <v>63.297784616598605</v>
      </c>
      <c r="AC58" s="17"/>
    </row>
    <row r="59" spans="1:30" hidden="1" x14ac:dyDescent="0.25">
      <c r="A59" s="51">
        <v>4123</v>
      </c>
      <c r="B59" s="51" t="s">
        <v>65</v>
      </c>
      <c r="C59" s="211"/>
      <c r="D59" s="235"/>
      <c r="E59" s="211"/>
      <c r="F59" s="235"/>
      <c r="G59" s="52" t="s">
        <v>104</v>
      </c>
      <c r="H59" s="115"/>
      <c r="I59" s="240"/>
      <c r="J59" s="53"/>
      <c r="K59" s="216"/>
      <c r="L59" s="229"/>
      <c r="M59" s="53"/>
      <c r="N59" s="115"/>
      <c r="O59" s="244"/>
      <c r="P59" s="18"/>
      <c r="Q59" s="115"/>
      <c r="R59" s="240"/>
      <c r="S59" s="53"/>
      <c r="T59" s="216"/>
      <c r="U59" s="229"/>
      <c r="V59" s="53"/>
      <c r="W59" s="216"/>
      <c r="X59" s="229"/>
      <c r="Y59" s="53"/>
      <c r="Z59" s="53"/>
      <c r="AA59" s="61"/>
      <c r="AB59" s="54"/>
    </row>
    <row r="60" spans="1:30" ht="36.75" hidden="1" x14ac:dyDescent="0.25">
      <c r="A60" s="1">
        <v>4124</v>
      </c>
      <c r="B60" s="13" t="s">
        <v>66</v>
      </c>
      <c r="C60" s="138"/>
      <c r="D60" s="236"/>
      <c r="E60" s="138"/>
      <c r="F60" s="236"/>
      <c r="G60" s="18" t="s">
        <v>104</v>
      </c>
      <c r="H60" s="116"/>
      <c r="I60" s="241"/>
      <c r="J60" s="15"/>
      <c r="K60" s="116"/>
      <c r="L60" s="242"/>
      <c r="M60" s="14"/>
      <c r="N60" s="116"/>
      <c r="O60" s="242"/>
      <c r="P60" s="18"/>
      <c r="Q60" s="116"/>
      <c r="R60" s="241"/>
      <c r="S60" s="14"/>
      <c r="T60" s="116"/>
      <c r="U60" s="242"/>
      <c r="V60" s="15"/>
      <c r="W60" s="219"/>
      <c r="X60" s="230"/>
      <c r="Y60" s="14"/>
      <c r="Z60" s="96"/>
      <c r="AA60" s="97"/>
      <c r="AB60" s="50"/>
    </row>
    <row r="61" spans="1:30" ht="22.5" customHeight="1" x14ac:dyDescent="0.25">
      <c r="A61" s="12">
        <v>422</v>
      </c>
      <c r="B61" s="12" t="s">
        <v>29</v>
      </c>
      <c r="C61" s="139">
        <v>116965</v>
      </c>
      <c r="D61" s="234">
        <v>112649.89</v>
      </c>
      <c r="E61" s="139">
        <f>H61+K61+Q61+T61+W61</f>
        <v>89353</v>
      </c>
      <c r="F61" s="234">
        <f>I61+L61+R61+X61</f>
        <v>47730.65</v>
      </c>
      <c r="G61" s="18" t="s">
        <v>104</v>
      </c>
      <c r="H61" s="139">
        <v>36000</v>
      </c>
      <c r="I61" s="234">
        <v>26662.39</v>
      </c>
      <c r="J61" s="66" t="s">
        <v>123</v>
      </c>
      <c r="K61" s="114">
        <v>870</v>
      </c>
      <c r="L61" s="228">
        <v>578.80999999999995</v>
      </c>
      <c r="M61" s="14"/>
      <c r="N61" s="114"/>
      <c r="O61" s="228"/>
      <c r="P61" s="66" t="s">
        <v>80</v>
      </c>
      <c r="Q61" s="114">
        <v>45875</v>
      </c>
      <c r="R61" s="245">
        <v>17209.509999999998</v>
      </c>
      <c r="S61" s="14"/>
      <c r="T61" s="114">
        <v>1678</v>
      </c>
      <c r="U61" s="228"/>
      <c r="V61" s="66" t="s">
        <v>123</v>
      </c>
      <c r="W61" s="220">
        <v>4930</v>
      </c>
      <c r="X61" s="231">
        <v>3279.94</v>
      </c>
      <c r="Y61" s="14"/>
      <c r="Z61" s="98"/>
      <c r="AA61" s="99"/>
      <c r="AB61" s="95">
        <f>F61/E61*100</f>
        <v>53.418072140834674</v>
      </c>
      <c r="AC61" s="17"/>
    </row>
    <row r="62" spans="1:30" ht="26.25" hidden="1" x14ac:dyDescent="0.25">
      <c r="A62" s="1">
        <v>4221</v>
      </c>
      <c r="B62" s="1" t="s">
        <v>60</v>
      </c>
      <c r="C62" s="138"/>
      <c r="D62" s="236"/>
      <c r="E62" s="138"/>
      <c r="F62" s="236"/>
      <c r="G62" s="18" t="s">
        <v>104</v>
      </c>
      <c r="H62" s="116"/>
      <c r="I62" s="241"/>
      <c r="J62" s="15"/>
      <c r="K62" s="116"/>
      <c r="L62" s="242"/>
      <c r="M62" s="14"/>
      <c r="N62" s="116"/>
      <c r="O62" s="242"/>
      <c r="P62" s="18"/>
      <c r="Q62" s="116"/>
      <c r="R62" s="241"/>
      <c r="S62" s="14"/>
      <c r="T62" s="116"/>
      <c r="U62" s="242"/>
      <c r="V62" s="15"/>
      <c r="W62" s="219"/>
      <c r="X62" s="230"/>
      <c r="Y62" s="14"/>
      <c r="Z62" s="96"/>
      <c r="AA62" s="97"/>
      <c r="AB62" s="50"/>
    </row>
    <row r="63" spans="1:30" ht="26.25" hidden="1" x14ac:dyDescent="0.25">
      <c r="A63" s="1">
        <v>4222</v>
      </c>
      <c r="B63" s="1" t="s">
        <v>42</v>
      </c>
      <c r="C63" s="138"/>
      <c r="D63" s="236"/>
      <c r="E63" s="138"/>
      <c r="F63" s="236"/>
      <c r="G63" s="18" t="s">
        <v>104</v>
      </c>
      <c r="H63" s="116"/>
      <c r="I63" s="241"/>
      <c r="J63" s="15"/>
      <c r="K63" s="116"/>
      <c r="L63" s="242"/>
      <c r="M63" s="14"/>
      <c r="N63" s="116"/>
      <c r="O63" s="242"/>
      <c r="P63" s="18"/>
      <c r="Q63" s="116"/>
      <c r="R63" s="241"/>
      <c r="S63" s="14"/>
      <c r="T63" s="116"/>
      <c r="U63" s="242"/>
      <c r="V63" s="15"/>
      <c r="W63" s="219"/>
      <c r="X63" s="230"/>
      <c r="Y63" s="14"/>
      <c r="Z63" s="96"/>
      <c r="AA63" s="97"/>
      <c r="AB63" s="50"/>
    </row>
    <row r="64" spans="1:30" ht="26.25" hidden="1" x14ac:dyDescent="0.25">
      <c r="A64" s="1">
        <v>4223</v>
      </c>
      <c r="B64" s="1" t="s">
        <v>75</v>
      </c>
      <c r="C64" s="138"/>
      <c r="D64" s="236"/>
      <c r="E64" s="138"/>
      <c r="F64" s="236"/>
      <c r="G64" s="18" t="s">
        <v>104</v>
      </c>
      <c r="H64" s="116"/>
      <c r="I64" s="241"/>
      <c r="J64" s="15"/>
      <c r="K64" s="116"/>
      <c r="L64" s="242"/>
      <c r="M64" s="14"/>
      <c r="N64" s="116"/>
      <c r="O64" s="242"/>
      <c r="P64" s="18"/>
      <c r="Q64" s="116"/>
      <c r="R64" s="241"/>
      <c r="S64" s="14"/>
      <c r="T64" s="116"/>
      <c r="U64" s="242"/>
      <c r="V64" s="15"/>
      <c r="W64" s="219"/>
      <c r="X64" s="230"/>
      <c r="Y64" s="14"/>
      <c r="Z64" s="96"/>
      <c r="AA64" s="97"/>
      <c r="AB64" s="50"/>
    </row>
    <row r="65" spans="1:29" ht="26.25" hidden="1" x14ac:dyDescent="0.25">
      <c r="A65" s="1">
        <v>4225</v>
      </c>
      <c r="B65" s="1" t="s">
        <v>96</v>
      </c>
      <c r="C65" s="138"/>
      <c r="D65" s="236"/>
      <c r="E65" s="138"/>
      <c r="F65" s="236"/>
      <c r="G65" s="18" t="s">
        <v>80</v>
      </c>
      <c r="H65" s="116"/>
      <c r="I65" s="241"/>
      <c r="J65" s="15"/>
      <c r="K65" s="116"/>
      <c r="L65" s="242"/>
      <c r="M65" s="14"/>
      <c r="N65" s="116"/>
      <c r="O65" s="242"/>
      <c r="P65" s="18"/>
      <c r="Q65" s="116"/>
      <c r="R65" s="241"/>
      <c r="S65" s="14"/>
      <c r="T65" s="116"/>
      <c r="U65" s="242"/>
      <c r="V65" s="15"/>
      <c r="W65" s="219"/>
      <c r="X65" s="230"/>
      <c r="Y65" s="14"/>
      <c r="Z65" s="96"/>
      <c r="AA65" s="97"/>
      <c r="AB65" s="50"/>
    </row>
    <row r="66" spans="1:29" ht="36.75" hidden="1" x14ac:dyDescent="0.25">
      <c r="A66" s="1">
        <v>4227</v>
      </c>
      <c r="B66" s="13" t="s">
        <v>43</v>
      </c>
      <c r="C66" s="138"/>
      <c r="D66" s="236"/>
      <c r="E66" s="138"/>
      <c r="F66" s="236"/>
      <c r="G66" s="18" t="s">
        <v>104</v>
      </c>
      <c r="H66" s="116"/>
      <c r="I66" s="241"/>
      <c r="J66" s="15"/>
      <c r="K66" s="116"/>
      <c r="L66" s="242"/>
      <c r="M66" s="14"/>
      <c r="N66" s="116"/>
      <c r="O66" s="242"/>
      <c r="P66" s="18"/>
      <c r="Q66" s="116"/>
      <c r="R66" s="241"/>
      <c r="S66" s="14"/>
      <c r="T66" s="116"/>
      <c r="U66" s="242"/>
      <c r="V66" s="15"/>
      <c r="W66" s="219"/>
      <c r="X66" s="230"/>
      <c r="Y66" s="14"/>
      <c r="Z66" s="96"/>
      <c r="AA66" s="97"/>
      <c r="AB66" s="50"/>
    </row>
    <row r="67" spans="1:29" ht="21.75" customHeight="1" x14ac:dyDescent="0.25">
      <c r="A67" s="12">
        <v>424</v>
      </c>
      <c r="B67" s="12" t="s">
        <v>30</v>
      </c>
      <c r="C67" s="139">
        <v>3818</v>
      </c>
      <c r="D67" s="234">
        <v>986.65</v>
      </c>
      <c r="E67" s="139">
        <f>H67+K67+Q67+T67+W67</f>
        <v>10768</v>
      </c>
      <c r="F67" s="234">
        <f>I67+R67</f>
        <v>1905.42</v>
      </c>
      <c r="G67" s="18" t="s">
        <v>104</v>
      </c>
      <c r="H67" s="139">
        <v>5500</v>
      </c>
      <c r="I67" s="234">
        <v>1124.49</v>
      </c>
      <c r="J67" s="66" t="s">
        <v>123</v>
      </c>
      <c r="K67" s="114">
        <v>75</v>
      </c>
      <c r="L67" s="228"/>
      <c r="M67" s="14"/>
      <c r="N67" s="114"/>
      <c r="O67" s="228"/>
      <c r="P67" s="66" t="s">
        <v>80</v>
      </c>
      <c r="Q67" s="114">
        <v>4500</v>
      </c>
      <c r="R67" s="245">
        <v>780.93</v>
      </c>
      <c r="S67" s="14"/>
      <c r="T67" s="114">
        <v>258</v>
      </c>
      <c r="U67" s="228"/>
      <c r="V67" s="66" t="s">
        <v>123</v>
      </c>
      <c r="W67" s="220">
        <v>435</v>
      </c>
      <c r="X67" s="230"/>
      <c r="Y67" s="18"/>
      <c r="Z67" s="98"/>
      <c r="AA67" s="99"/>
      <c r="AB67" s="95">
        <f>F67/E67*100</f>
        <v>17.695208023774146</v>
      </c>
      <c r="AC67" s="17"/>
    </row>
    <row r="68" spans="1:29" hidden="1" x14ac:dyDescent="0.25">
      <c r="A68" s="1">
        <v>4241</v>
      </c>
      <c r="B68" s="2" t="s">
        <v>30</v>
      </c>
      <c r="C68" s="138"/>
      <c r="D68" s="236"/>
      <c r="E68" s="138"/>
      <c r="F68" s="236"/>
      <c r="G68" s="18" t="s">
        <v>104</v>
      </c>
      <c r="H68" s="116"/>
      <c r="I68" s="241"/>
      <c r="J68" s="15"/>
      <c r="K68" s="116"/>
      <c r="L68" s="242"/>
      <c r="M68" s="14"/>
      <c r="N68" s="116"/>
      <c r="O68" s="242"/>
      <c r="P68" s="14"/>
      <c r="Q68" s="116"/>
      <c r="R68" s="241"/>
      <c r="S68" s="14"/>
      <c r="T68" s="116"/>
      <c r="U68" s="242"/>
      <c r="V68" s="15"/>
      <c r="W68" s="219"/>
      <c r="X68" s="230"/>
      <c r="Y68" s="14"/>
      <c r="Z68" s="96"/>
      <c r="AA68" s="97"/>
      <c r="AB68" s="50"/>
    </row>
    <row r="69" spans="1:29" ht="36" customHeight="1" thickBot="1" x14ac:dyDescent="0.3">
      <c r="A69" s="34">
        <v>426</v>
      </c>
      <c r="B69" s="34" t="s">
        <v>61</v>
      </c>
      <c r="C69" s="140">
        <v>0</v>
      </c>
      <c r="D69" s="237">
        <v>0</v>
      </c>
      <c r="E69" s="140"/>
      <c r="F69" s="237"/>
      <c r="G69" s="101"/>
      <c r="H69" s="140">
        <v>0</v>
      </c>
      <c r="I69" s="237"/>
      <c r="J69" s="100"/>
      <c r="K69" s="117">
        <v>0</v>
      </c>
      <c r="L69" s="243"/>
      <c r="M69" s="102"/>
      <c r="N69" s="117"/>
      <c r="O69" s="243"/>
      <c r="P69" s="102"/>
      <c r="Q69" s="117"/>
      <c r="R69" s="246"/>
      <c r="S69" s="102"/>
      <c r="T69" s="117"/>
      <c r="U69" s="243"/>
      <c r="V69" s="101"/>
      <c r="W69" s="221"/>
      <c r="X69" s="232"/>
      <c r="Y69" s="103"/>
      <c r="Z69" s="103"/>
      <c r="AA69" s="104"/>
      <c r="AB69" s="105"/>
      <c r="AC69" s="17"/>
    </row>
    <row r="71" spans="1:29" x14ac:dyDescent="0.25">
      <c r="B71" s="253"/>
      <c r="I71" s="16"/>
    </row>
  </sheetData>
  <pageMargins left="0.7" right="0.7" top="0.75" bottom="0.75" header="0.3" footer="0.3"/>
  <pageSetup paperSize="8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Izvršenje 2024. prihodi</vt:lpstr>
      <vt:lpstr>izvršenje rashodi 2024.</vt:lpstr>
      <vt:lpstr>'Izvršenje 2024. prihodi'!Podrucje_ispisa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Računovodstvo</cp:lastModifiedBy>
  <cp:lastPrinted>2025-01-28T08:41:51Z</cp:lastPrinted>
  <dcterms:created xsi:type="dcterms:W3CDTF">2016-11-28T07:59:30Z</dcterms:created>
  <dcterms:modified xsi:type="dcterms:W3CDTF">2025-01-28T10:21:59Z</dcterms:modified>
</cp:coreProperties>
</file>