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MJESEĆNI TROŠKOVI\"/>
    </mc:Choice>
  </mc:AlternateContent>
  <xr:revisionPtr revIDLastSave="0" documentId="13_ncr:1_{73C2D1C6-F09D-49EE-8302-724DEAC1C42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vibanj 2024" sheetId="1" r:id="rId1"/>
  </sheets>
  <calcPr calcId="179021"/>
</workbook>
</file>

<file path=xl/calcChain.xml><?xml version="1.0" encoding="utf-8"?>
<calcChain xmlns="http://schemas.openxmlformats.org/spreadsheetml/2006/main">
  <c r="E93" i="1" l="1"/>
  <c r="E106" i="1"/>
  <c r="E87" i="1" l="1"/>
  <c r="E66" i="1"/>
  <c r="E60" i="1"/>
  <c r="E53" i="1"/>
  <c r="E11" i="1"/>
  <c r="E33" i="1"/>
  <c r="E36" i="1"/>
  <c r="E25" i="1"/>
  <c r="E75" i="1"/>
  <c r="E44" i="1"/>
  <c r="E79" i="1" l="1"/>
  <c r="E70" i="1"/>
  <c r="E27" i="1" l="1"/>
  <c r="E22" i="1"/>
  <c r="E18" i="1"/>
  <c r="E7" i="1"/>
</calcChain>
</file>

<file path=xl/sharedStrings.xml><?xml version="1.0" encoding="utf-8"?>
<sst xmlns="http://schemas.openxmlformats.org/spreadsheetml/2006/main" count="209" uniqueCount="122">
  <si>
    <t>NAZIV PRIMATELJA</t>
  </si>
  <si>
    <t>OIB PRIMATELJA</t>
  </si>
  <si>
    <t>IZNOS</t>
  </si>
  <si>
    <t>KONTO</t>
  </si>
  <si>
    <t>STUDENTSKI CENTAR RIJEKA</t>
  </si>
  <si>
    <t>RIJEKA</t>
  </si>
  <si>
    <t>Intelektu.i osobne usluge</t>
  </si>
  <si>
    <t>GRAD RIJEKA</t>
  </si>
  <si>
    <t>Komunalne usluge</t>
  </si>
  <si>
    <t>Zakupn.i najamnine</t>
  </si>
  <si>
    <t>FINA</t>
  </si>
  <si>
    <t>ZAGREB</t>
  </si>
  <si>
    <t>Računalne usluge</t>
  </si>
  <si>
    <t>Uslu.promidžbe i informiranja</t>
  </si>
  <si>
    <t>NETCOM</t>
  </si>
  <si>
    <t>VODOVOD I KANALIZACIJA</t>
  </si>
  <si>
    <t>SIGURNOST</t>
  </si>
  <si>
    <t>LABIN</t>
  </si>
  <si>
    <t>Uslu.teku.i investi.održavanja</t>
  </si>
  <si>
    <t>Ostale usluge</t>
  </si>
  <si>
    <t>HP-HRVATSKA POŠTA RIJEKA</t>
  </si>
  <si>
    <t>Uslu.tele,pošte i prijevoza</t>
  </si>
  <si>
    <t>Energija</t>
  </si>
  <si>
    <t>KD ČISTOĆA d.o.o.</t>
  </si>
  <si>
    <t>A1 HRVATSKA D.O.O.</t>
  </si>
  <si>
    <t>Zagreb</t>
  </si>
  <si>
    <t>SŠ MATE BALOTE POREČ</t>
  </si>
  <si>
    <t>POREČ</t>
  </si>
  <si>
    <t>VARAŽDIN</t>
  </si>
  <si>
    <t>Ure.mater.i osta.mate.rashodi</t>
  </si>
  <si>
    <t>TOPLANE</t>
  </si>
  <si>
    <t>BUZET</t>
  </si>
  <si>
    <t>SESVETE</t>
  </si>
  <si>
    <t>PAZIN</t>
  </si>
  <si>
    <t>USLUGA D.O.O.-PAZIN</t>
  </si>
  <si>
    <t>Članarine</t>
  </si>
  <si>
    <t>SECURITAS HRVATSKA</t>
  </si>
  <si>
    <t>UNIBIS</t>
  </si>
  <si>
    <t>Reprezentacija</t>
  </si>
  <si>
    <t>PEVEX D.D.</t>
  </si>
  <si>
    <t>Materi.i dije.za teku.i inve.održavanje</t>
  </si>
  <si>
    <t>Ostali nespo.rash.poslovanja</t>
  </si>
  <si>
    <t>M.M.M. d.o.o.</t>
  </si>
  <si>
    <t>BIROOPREMA d.o.o.</t>
  </si>
  <si>
    <t>ERSTE BANKA</t>
  </si>
  <si>
    <t>Banka.uslu.i uslu.pla.prometa</t>
  </si>
  <si>
    <t>BEST IN PARKING</t>
  </si>
  <si>
    <t>Službena putovanja</t>
  </si>
  <si>
    <t>ACHILLEA d.o.o.</t>
  </si>
  <si>
    <t>Osijek</t>
  </si>
  <si>
    <t>Sitan inventar i auto gume</t>
  </si>
  <si>
    <t>TELEMACH HRVATSKA D.O.O.</t>
  </si>
  <si>
    <t>Pazin</t>
  </si>
  <si>
    <t>MIKROTRON D.O.O.</t>
  </si>
  <si>
    <t>Stručno usavršavanje zaposlenika</t>
  </si>
  <si>
    <r>
      <t xml:space="preserve">NAZIV ISPLATITELJA: </t>
    </r>
    <r>
      <rPr>
        <b/>
        <sz val="11"/>
        <color theme="1"/>
        <rFont val="Calibri"/>
        <family val="2"/>
        <charset val="238"/>
        <scheme val="minor"/>
      </rPr>
      <t>VELEUČILIŠTE U RIJECI</t>
    </r>
  </si>
  <si>
    <t>ISPLATA SREDSTAVA ZA RAZDOBLJE:</t>
  </si>
  <si>
    <t>u eurima</t>
  </si>
  <si>
    <t>SJEDIŠTE/ PREBIVALIŠTE PRIMATELJA</t>
  </si>
  <si>
    <t>VRSTA RASHODA/IZDATKA</t>
  </si>
  <si>
    <t>SVIBANJ 2024.</t>
  </si>
  <si>
    <t>HEP OPSKRBA</t>
  </si>
  <si>
    <t>ENERGO</t>
  </si>
  <si>
    <t>HRVATSKI TELEKOM</t>
  </si>
  <si>
    <t>VINDIJA</t>
  </si>
  <si>
    <t>ŠKOLSKA KNJIGA</t>
  </si>
  <si>
    <t>DOM OBRTNIKA</t>
  </si>
  <si>
    <t>HARTA</t>
  </si>
  <si>
    <t>HRVATSKO DRUŠTVO MENADŽERA KVALITETE</t>
  </si>
  <si>
    <t>ISTARSKI VODOVOD</t>
  </si>
  <si>
    <t>GRAD PAZIN-odjel za gospod.,finan.i prora~un</t>
  </si>
  <si>
    <t>PETROL  D.O.O.</t>
  </si>
  <si>
    <t>AGENCIJA ZA KOMER.DJELATNOST D.O.O.</t>
  </si>
  <si>
    <t>PROFIDTP d.o.o</t>
  </si>
  <si>
    <t>CVJEĆARSKI OBRT JONA</t>
  </si>
  <si>
    <t>JADRAN HOTELI DD</t>
  </si>
  <si>
    <t>PENTA DOO</t>
  </si>
  <si>
    <t>RI KLIMA OPATIJA</t>
  </si>
  <si>
    <t>MEGA PACK d.o.o.</t>
  </si>
  <si>
    <t>ŽENSKA KLAPA LUKA RIJEKA</t>
  </si>
  <si>
    <t>TERME TUHELJ DOO</t>
  </si>
  <si>
    <t>VELEUČILIŠTE U ŠIBENIKU</t>
  </si>
  <si>
    <t>ZNAK-hrvatska udruga za znanst.komunik.</t>
  </si>
  <si>
    <t>Nocturnus d.o.o.</t>
  </si>
  <si>
    <t>ODVJETNIČKI URED VLADAN ZEČEVIĆ</t>
  </si>
  <si>
    <t>Prima laundary services d.o.o.</t>
  </si>
  <si>
    <t>TIŠA d.o.o za proizvodnju i trgovinu</t>
  </si>
  <si>
    <t>RIJEKA SPORT D.O.O.</t>
  </si>
  <si>
    <t>CT TRANSFER SERVICE D.O.O.</t>
  </si>
  <si>
    <t>INTEGRA D.O.O.</t>
  </si>
  <si>
    <t>Obrt za usluge Omex</t>
  </si>
  <si>
    <t>PAVLOMIR D.O.O.</t>
  </si>
  <si>
    <t>VUKIC I PARTNERI D.O.O.</t>
  </si>
  <si>
    <t>HRVATSKI KULTURNI DOM NA SUŠAKU</t>
  </si>
  <si>
    <t>*Ukupno</t>
  </si>
  <si>
    <t>VIŠKOVO</t>
  </si>
  <si>
    <t>SAMOBOR</t>
  </si>
  <si>
    <t>PULA</t>
  </si>
  <si>
    <t>OPATIJA</t>
  </si>
  <si>
    <t>TUHELJ</t>
  </si>
  <si>
    <t>ŠIBENIK</t>
  </si>
  <si>
    <t>Višnjan</t>
  </si>
  <si>
    <t>Rijeka</t>
  </si>
  <si>
    <t>NOVI VINODOLSKI</t>
  </si>
  <si>
    <t>Knjige</t>
  </si>
  <si>
    <t>NOVI LIST D.D.</t>
  </si>
  <si>
    <t>FAKULTET ZA MENADŽMENT U TURIZMU I UGOSTITELJSTVU</t>
  </si>
  <si>
    <t>DOMINOVIĆ D.O.O.</t>
  </si>
  <si>
    <t xml:space="preserve">H2O DISTRIBUCIJA </t>
  </si>
  <si>
    <t>KLANA</t>
  </si>
  <si>
    <t>PRINTSCHOP D.O.O.</t>
  </si>
  <si>
    <t>ZADAR</t>
  </si>
  <si>
    <t>Ukupno:</t>
  </si>
  <si>
    <t>Ukupno</t>
  </si>
  <si>
    <t>VELEUČILIŠTE U RIJECI</t>
  </si>
  <si>
    <t>Plaće za redovan rad</t>
  </si>
  <si>
    <t>Plaće za prekovremeni rad</t>
  </si>
  <si>
    <t>Doprinosi za obavezno zdravstveno osiguranje</t>
  </si>
  <si>
    <t>Nakna.za prijev.za rad na terenu i odvojeni život</t>
  </si>
  <si>
    <t>Pristojbe i naknade</t>
  </si>
  <si>
    <t>Nakanada za rad presjedničkih i izv.tijela</t>
  </si>
  <si>
    <t>Naknada građanima i kućanstvima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</si>
</sst>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6" xfId="0" applyBorder="1"/>
    <xf numFmtId="0" fontId="0" fillId="0" borderId="13" xfId="0" applyBorder="1"/>
    <xf numFmtId="0" fontId="0" fillId="0" borderId="0" xfId="0" applyBorder="1"/>
    <xf numFmtId="0" fontId="0" fillId="0" borderId="26" xfId="0" applyBorder="1"/>
    <xf numFmtId="0" fontId="0" fillId="0" borderId="25" xfId="0" applyBorder="1"/>
    <xf numFmtId="0" fontId="0" fillId="0" borderId="18" xfId="0" applyBorder="1"/>
    <xf numFmtId="0" fontId="0" fillId="0" borderId="28" xfId="0" applyBorder="1"/>
    <xf numFmtId="0" fontId="0" fillId="0" borderId="21" xfId="0" applyBorder="1"/>
    <xf numFmtId="0" fontId="0" fillId="0" borderId="15" xfId="0" applyBorder="1"/>
    <xf numFmtId="0" fontId="16" fillId="0" borderId="0" xfId="0" applyFont="1" applyBorder="1"/>
    <xf numFmtId="0" fontId="0" fillId="0" borderId="17" xfId="0" applyBorder="1"/>
    <xf numFmtId="0" fontId="0" fillId="0" borderId="14" xfId="0" applyBorder="1"/>
    <xf numFmtId="4" fontId="0" fillId="0" borderId="14" xfId="0" applyNumberFormat="1" applyBorder="1"/>
    <xf numFmtId="0" fontId="0" fillId="0" borderId="20" xfId="0" applyBorder="1"/>
    <xf numFmtId="4" fontId="0" fillId="0" borderId="20" xfId="0" applyNumberFormat="1" applyBorder="1"/>
    <xf numFmtId="0" fontId="16" fillId="0" borderId="32" xfId="0" applyFont="1" applyBorder="1"/>
    <xf numFmtId="4" fontId="16" fillId="0" borderId="32" xfId="0" applyNumberFormat="1" applyFont="1" applyBorder="1"/>
    <xf numFmtId="0" fontId="0" fillId="0" borderId="22" xfId="0" applyBorder="1"/>
    <xf numFmtId="0" fontId="0" fillId="0" borderId="24" xfId="0" applyBorder="1"/>
    <xf numFmtId="0" fontId="0" fillId="0" borderId="33" xfId="0" applyBorder="1"/>
    <xf numFmtId="0" fontId="0" fillId="0" borderId="34" xfId="0" applyBorder="1"/>
    <xf numFmtId="0" fontId="0" fillId="0" borderId="19" xfId="0" applyBorder="1"/>
    <xf numFmtId="0" fontId="16" fillId="0" borderId="22" xfId="0" applyFont="1" applyBorder="1"/>
    <xf numFmtId="4" fontId="16" fillId="0" borderId="22" xfId="0" applyNumberFormat="1" applyFont="1" applyBorder="1"/>
    <xf numFmtId="4" fontId="16" fillId="0" borderId="35" xfId="0" applyNumberFormat="1" applyFont="1" applyBorder="1"/>
    <xf numFmtId="0" fontId="0" fillId="0" borderId="27" xfId="0" applyBorder="1"/>
    <xf numFmtId="0" fontId="16" fillId="0" borderId="27" xfId="0" applyFont="1" applyBorder="1"/>
    <xf numFmtId="4" fontId="16" fillId="0" borderId="27" xfId="0" applyNumberFormat="1" applyFont="1" applyBorder="1"/>
    <xf numFmtId="0" fontId="0" fillId="0" borderId="23" xfId="0" applyBorder="1"/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4" fontId="16" fillId="0" borderId="24" xfId="0" applyNumberFormat="1" applyFont="1" applyBorder="1"/>
    <xf numFmtId="4" fontId="0" fillId="0" borderId="11" xfId="0" applyNumberFormat="1" applyBorder="1"/>
    <xf numFmtId="4" fontId="0" fillId="0" borderId="32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0" fontId="0" fillId="0" borderId="38" xfId="0" applyBorder="1"/>
    <xf numFmtId="0" fontId="0" fillId="0" borderId="39" xfId="0" applyBorder="1"/>
    <xf numFmtId="4" fontId="16" fillId="0" borderId="25" xfId="0" applyNumberFormat="1" applyFont="1" applyBorder="1"/>
    <xf numFmtId="0" fontId="0" fillId="0" borderId="35" xfId="0" applyBorder="1"/>
    <xf numFmtId="4" fontId="0" fillId="0" borderId="0" xfId="0" applyNumberFormat="1" applyBorder="1"/>
    <xf numFmtId="0" fontId="0" fillId="0" borderId="29" xfId="0" applyNumberFormat="1" applyBorder="1"/>
    <xf numFmtId="0" fontId="0" fillId="0" borderId="30" xfId="0" applyNumberFormat="1" applyBorder="1"/>
    <xf numFmtId="4" fontId="0" fillId="0" borderId="30" xfId="0" applyNumberFormat="1" applyBorder="1"/>
    <xf numFmtId="0" fontId="16" fillId="0" borderId="23" xfId="0" applyFont="1" applyBorder="1"/>
    <xf numFmtId="0" fontId="16" fillId="0" borderId="35" xfId="0" applyFont="1" applyBorder="1"/>
    <xf numFmtId="0" fontId="0" fillId="33" borderId="28" xfId="0" applyFill="1" applyBorder="1"/>
    <xf numFmtId="0" fontId="0" fillId="33" borderId="0" xfId="0" applyFill="1" applyBorder="1"/>
    <xf numFmtId="0" fontId="0" fillId="0" borderId="0" xfId="0" applyFont="1" applyBorder="1"/>
    <xf numFmtId="0" fontId="0" fillId="0" borderId="40" xfId="0" applyBorder="1"/>
    <xf numFmtId="0" fontId="0" fillId="0" borderId="19" xfId="0" applyBorder="1" applyAlignment="1">
      <alignment wrapText="1"/>
    </xf>
    <xf numFmtId="4" fontId="0" fillId="0" borderId="0" xfId="0" applyNumberFormat="1" applyFill="1" applyBorder="1"/>
    <xf numFmtId="0" fontId="0" fillId="0" borderId="28" xfId="0" applyBorder="1" applyAlignment="1">
      <alignment wrapText="1"/>
    </xf>
    <xf numFmtId="4" fontId="16" fillId="0" borderId="0" xfId="0" applyNumberFormat="1" applyFont="1" applyBorder="1"/>
    <xf numFmtId="4" fontId="0" fillId="0" borderId="0" xfId="0" applyNumberFormat="1"/>
    <xf numFmtId="0" fontId="0" fillId="0" borderId="0" xfId="0" applyNumberFormat="1" applyBorder="1"/>
    <xf numFmtId="0" fontId="0" fillId="0" borderId="21" xfId="0" applyNumberFormat="1" applyBorder="1"/>
    <xf numFmtId="0" fontId="0" fillId="33" borderId="0" xfId="0" applyFill="1" applyBorder="1" applyAlignment="1">
      <alignment horizontal="right" vertical="center"/>
    </xf>
    <xf numFmtId="0" fontId="0" fillId="0" borderId="0" xfId="0" applyFont="1" applyFill="1" applyBorder="1"/>
    <xf numFmtId="0" fontId="0" fillId="33" borderId="46" xfId="0" applyFill="1" applyBorder="1"/>
    <xf numFmtId="0" fontId="0" fillId="0" borderId="46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4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43" xfId="0" applyBorder="1"/>
    <xf numFmtId="0" fontId="0" fillId="0" borderId="44" xfId="0" applyBorder="1" applyAlignment="1">
      <alignment horizontal="center" vertical="center"/>
    </xf>
    <xf numFmtId="0" fontId="0" fillId="0" borderId="45" xfId="0" applyBorder="1"/>
    <xf numFmtId="0" fontId="0" fillId="0" borderId="41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165" fontId="0" fillId="0" borderId="17" xfId="0" applyNumberFormat="1" applyBorder="1" applyAlignment="1">
      <alignment horizontal="right" vertical="center"/>
    </xf>
    <xf numFmtId="165" fontId="0" fillId="0" borderId="44" xfId="0" applyNumberFormat="1" applyBorder="1" applyAlignment="1">
      <alignment horizontal="right" vertical="center"/>
    </xf>
    <xf numFmtId="165" fontId="0" fillId="0" borderId="14" xfId="0" applyNumberFormat="1" applyBorder="1" applyAlignment="1">
      <alignment horizontal="right" vertical="center"/>
    </xf>
    <xf numFmtId="165" fontId="16" fillId="33" borderId="25" xfId="0" applyNumberFormat="1" applyFont="1" applyFill="1" applyBorder="1" applyAlignment="1">
      <alignment horizontal="right"/>
    </xf>
    <xf numFmtId="4" fontId="16" fillId="0" borderId="23" xfId="0" applyNumberFormat="1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6"/>
  <sheetViews>
    <sheetView tabSelected="1" zoomScaleNormal="100" workbookViewId="0">
      <selection activeCell="B118" sqref="B118"/>
    </sheetView>
  </sheetViews>
  <sheetFormatPr defaultRowHeight="15" x14ac:dyDescent="0.25"/>
  <cols>
    <col min="1" max="1" width="4.28515625" style="2" customWidth="1"/>
    <col min="2" max="2" width="36" style="2" customWidth="1"/>
    <col min="3" max="3" width="22.28515625" style="4" customWidth="1"/>
    <col min="4" max="4" width="16.5703125" style="4" customWidth="1"/>
    <col min="5" max="5" width="12.28515625" style="5" customWidth="1"/>
    <col min="6" max="6" width="9.140625" style="4"/>
    <col min="7" max="7" width="44.42578125" style="2" bestFit="1" customWidth="1"/>
    <col min="8" max="16384" width="9.140625" style="2"/>
  </cols>
  <sheetData>
    <row r="1" spans="1:15" ht="22.5" customHeight="1" x14ac:dyDescent="0.25">
      <c r="A1" s="2" t="s">
        <v>55</v>
      </c>
      <c r="B1" s="3"/>
    </row>
    <row r="2" spans="1:15" ht="18.75" customHeight="1" x14ac:dyDescent="0.25">
      <c r="A2" s="2" t="s">
        <v>56</v>
      </c>
      <c r="D2" s="6" t="s">
        <v>60</v>
      </c>
    </row>
    <row r="3" spans="1:15" ht="15.75" thickBot="1" x14ac:dyDescent="0.3">
      <c r="G3" s="7" t="s">
        <v>57</v>
      </c>
    </row>
    <row r="4" spans="1:15" s="3" customFormat="1" ht="45.75" thickBot="1" x14ac:dyDescent="0.3">
      <c r="B4" s="8" t="s">
        <v>0</v>
      </c>
      <c r="C4" s="9" t="s">
        <v>1</v>
      </c>
      <c r="D4" s="10" t="s">
        <v>58</v>
      </c>
      <c r="E4" s="11" t="s">
        <v>2</v>
      </c>
      <c r="F4" s="9" t="s">
        <v>3</v>
      </c>
      <c r="G4" s="12" t="s">
        <v>59</v>
      </c>
    </row>
    <row r="5" spans="1:15" s="3" customFormat="1" x14ac:dyDescent="0.25">
      <c r="B5" s="14" t="s">
        <v>80</v>
      </c>
      <c r="C5" s="24">
        <v>56566580479</v>
      </c>
      <c r="D5" s="24" t="s">
        <v>99</v>
      </c>
      <c r="E5" s="49">
        <v>106</v>
      </c>
      <c r="F5" s="51"/>
      <c r="G5" s="19"/>
      <c r="H5"/>
      <c r="I5"/>
      <c r="J5" s="16"/>
      <c r="K5" s="16"/>
      <c r="L5" s="16"/>
      <c r="M5" s="16"/>
      <c r="N5" s="16"/>
      <c r="O5" s="16"/>
    </row>
    <row r="6" spans="1:15" s="3" customFormat="1" ht="15.75" thickBot="1" x14ac:dyDescent="0.3">
      <c r="B6" s="33" t="s">
        <v>46</v>
      </c>
      <c r="C6" s="34">
        <v>13111840409</v>
      </c>
      <c r="D6" s="34" t="s">
        <v>11</v>
      </c>
      <c r="E6" s="50">
        <v>390</v>
      </c>
      <c r="F6" s="52"/>
      <c r="G6" s="22"/>
      <c r="H6"/>
      <c r="I6"/>
      <c r="J6" s="16"/>
      <c r="K6" s="16"/>
      <c r="L6" s="16"/>
      <c r="M6" s="16"/>
      <c r="N6" s="16"/>
      <c r="O6" s="16"/>
    </row>
    <row r="7" spans="1:15" ht="15.75" thickBot="1" x14ac:dyDescent="0.3">
      <c r="B7" s="95"/>
      <c r="C7" s="95"/>
      <c r="D7" s="40" t="s">
        <v>113</v>
      </c>
      <c r="E7" s="41">
        <f>E5+E6</f>
        <v>496</v>
      </c>
      <c r="F7" s="39">
        <v>3211</v>
      </c>
      <c r="G7" s="39" t="s">
        <v>47</v>
      </c>
      <c r="H7"/>
      <c r="I7"/>
    </row>
    <row r="8" spans="1:15" x14ac:dyDescent="0.25">
      <c r="B8" s="35" t="s">
        <v>68</v>
      </c>
      <c r="C8" s="27">
        <v>52439382255</v>
      </c>
      <c r="D8" s="27" t="s">
        <v>11</v>
      </c>
      <c r="E8" s="28">
        <v>300</v>
      </c>
      <c r="F8" s="51"/>
      <c r="G8" s="19"/>
      <c r="H8"/>
      <c r="I8"/>
    </row>
    <row r="9" spans="1:15" ht="30" x14ac:dyDescent="0.25">
      <c r="B9" s="65" t="s">
        <v>106</v>
      </c>
      <c r="C9" s="27">
        <v>85799845149</v>
      </c>
      <c r="D9" s="27" t="s">
        <v>98</v>
      </c>
      <c r="E9" s="28">
        <v>350</v>
      </c>
      <c r="F9" s="64"/>
      <c r="G9" s="21"/>
      <c r="H9"/>
      <c r="I9"/>
    </row>
    <row r="10" spans="1:15" ht="15.75" thickBot="1" x14ac:dyDescent="0.3">
      <c r="B10" s="15" t="s">
        <v>81</v>
      </c>
      <c r="C10" s="25">
        <v>61727512157</v>
      </c>
      <c r="D10" s="25" t="s">
        <v>100</v>
      </c>
      <c r="E10" s="26">
        <v>100</v>
      </c>
      <c r="F10" s="52"/>
      <c r="G10" s="22"/>
      <c r="H10"/>
      <c r="I10"/>
    </row>
    <row r="11" spans="1:15" ht="15.75" thickBot="1" x14ac:dyDescent="0.3">
      <c r="B11" s="93"/>
      <c r="C11" s="94"/>
      <c r="D11" s="29" t="s">
        <v>113</v>
      </c>
      <c r="E11" s="30">
        <f>E9+E10</f>
        <v>450</v>
      </c>
      <c r="F11" s="31">
        <v>3213</v>
      </c>
      <c r="G11" s="32" t="s">
        <v>54</v>
      </c>
      <c r="H11"/>
      <c r="I11"/>
      <c r="N11" s="7"/>
    </row>
    <row r="12" spans="1:15" x14ac:dyDescent="0.25">
      <c r="A12" s="13"/>
      <c r="B12" s="20" t="s">
        <v>64</v>
      </c>
      <c r="C12" s="16">
        <v>44138062462</v>
      </c>
      <c r="D12" s="16" t="s">
        <v>28</v>
      </c>
      <c r="E12" s="47">
        <v>44.86</v>
      </c>
      <c r="F12" s="16"/>
      <c r="G12" s="21"/>
      <c r="H12"/>
      <c r="I12"/>
    </row>
    <row r="13" spans="1:15" x14ac:dyDescent="0.25">
      <c r="A13" s="13"/>
      <c r="B13" s="20" t="s">
        <v>72</v>
      </c>
      <c r="C13" s="16">
        <v>58843087891</v>
      </c>
      <c r="D13" s="16" t="s">
        <v>11</v>
      </c>
      <c r="E13" s="28">
        <v>23.4</v>
      </c>
      <c r="F13" s="16"/>
      <c r="G13" s="21"/>
      <c r="H13"/>
      <c r="I13"/>
    </row>
    <row r="14" spans="1:15" x14ac:dyDescent="0.25">
      <c r="B14" s="20" t="s">
        <v>73</v>
      </c>
      <c r="C14" s="16">
        <v>55579522185</v>
      </c>
      <c r="D14" s="16" t="s">
        <v>96</v>
      </c>
      <c r="E14" s="28">
        <v>28</v>
      </c>
      <c r="F14" s="16"/>
      <c r="G14" s="21"/>
      <c r="H14"/>
      <c r="I14"/>
    </row>
    <row r="15" spans="1:15" x14ac:dyDescent="0.25">
      <c r="B15" s="20" t="s">
        <v>43</v>
      </c>
      <c r="C15" s="16">
        <v>72699018792</v>
      </c>
      <c r="D15" s="16" t="s">
        <v>5</v>
      </c>
      <c r="E15" s="28">
        <v>13.19</v>
      </c>
      <c r="F15" s="16"/>
      <c r="G15" s="21"/>
      <c r="H15"/>
      <c r="I15"/>
    </row>
    <row r="16" spans="1:15" x14ac:dyDescent="0.25">
      <c r="B16" s="20" t="s">
        <v>48</v>
      </c>
      <c r="C16" s="16">
        <v>51644974425</v>
      </c>
      <c r="D16" s="16" t="s">
        <v>49</v>
      </c>
      <c r="E16" s="28">
        <v>20</v>
      </c>
      <c r="F16" s="16"/>
      <c r="G16" s="21"/>
      <c r="H16"/>
      <c r="I16"/>
      <c r="L16" s="13"/>
    </row>
    <row r="17" spans="1:16384" ht="15.75" thickBot="1" x14ac:dyDescent="0.3">
      <c r="B17" s="20" t="s">
        <v>53</v>
      </c>
      <c r="C17" s="16">
        <v>43227166836</v>
      </c>
      <c r="D17" s="16" t="s">
        <v>11</v>
      </c>
      <c r="E17" s="48">
        <v>354.5</v>
      </c>
      <c r="F17" s="16"/>
      <c r="G17" s="21"/>
      <c r="H17"/>
      <c r="I17"/>
    </row>
    <row r="18" spans="1:16384" ht="15.75" thickBot="1" x14ac:dyDescent="0.3">
      <c r="B18" s="96"/>
      <c r="C18" s="97"/>
      <c r="D18" s="36" t="s">
        <v>113</v>
      </c>
      <c r="E18" s="46">
        <f>SUM(E12:E17)</f>
        <v>483.95</v>
      </c>
      <c r="F18" s="17">
        <v>3221</v>
      </c>
      <c r="G18" s="18" t="s">
        <v>29</v>
      </c>
      <c r="H18"/>
      <c r="I18"/>
    </row>
    <row r="19" spans="1:16384" x14ac:dyDescent="0.25">
      <c r="B19" s="20" t="s">
        <v>62</v>
      </c>
      <c r="C19" s="16">
        <v>99393766301</v>
      </c>
      <c r="D19" s="16" t="s">
        <v>5</v>
      </c>
      <c r="E19" s="47">
        <v>351.36</v>
      </c>
      <c r="F19" s="16"/>
      <c r="G19" s="21"/>
      <c r="H19"/>
      <c r="I19"/>
    </row>
    <row r="20" spans="1:16384" x14ac:dyDescent="0.25">
      <c r="B20" s="20" t="s">
        <v>71</v>
      </c>
      <c r="C20" s="16">
        <v>75550985023</v>
      </c>
      <c r="D20" s="16" t="s">
        <v>11</v>
      </c>
      <c r="E20" s="28">
        <v>4936.25</v>
      </c>
      <c r="F20" s="16"/>
      <c r="G20" s="21"/>
      <c r="H20"/>
      <c r="I20"/>
    </row>
    <row r="21" spans="1:16384" ht="15.75" thickBot="1" x14ac:dyDescent="0.3">
      <c r="B21" s="20" t="s">
        <v>61</v>
      </c>
      <c r="C21" s="16">
        <v>63073332379</v>
      </c>
      <c r="D21" s="16" t="s">
        <v>11</v>
      </c>
      <c r="E21" s="48">
        <v>1636.61</v>
      </c>
      <c r="F21" s="16"/>
      <c r="G21" s="21"/>
      <c r="H21"/>
      <c r="I21"/>
    </row>
    <row r="22" spans="1:16384" ht="15.75" thickBot="1" x14ac:dyDescent="0.3">
      <c r="A22" s="13"/>
      <c r="B22" s="43"/>
      <c r="C22" s="44"/>
      <c r="D22" s="36" t="s">
        <v>113</v>
      </c>
      <c r="E22" s="53">
        <f>SUM(E19:E21)</f>
        <v>6924.2199999999993</v>
      </c>
      <c r="F22" s="17">
        <v>3223</v>
      </c>
      <c r="G22" s="18" t="s">
        <v>22</v>
      </c>
      <c r="H22"/>
      <c r="I22"/>
    </row>
    <row r="23" spans="1:16384" x14ac:dyDescent="0.25">
      <c r="A23" s="1"/>
      <c r="B23" s="20" t="s">
        <v>39</v>
      </c>
      <c r="C23" s="16">
        <v>73660371074</v>
      </c>
      <c r="D23" s="16" t="s">
        <v>32</v>
      </c>
      <c r="E23" s="68">
        <v>55.79</v>
      </c>
      <c r="F23" s="16"/>
      <c r="G23" s="21"/>
      <c r="H23"/>
      <c r="I2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ht="15.75" thickBot="1" x14ac:dyDescent="0.3">
      <c r="A24" s="1"/>
      <c r="B24" s="20" t="s">
        <v>39</v>
      </c>
      <c r="C24" s="16">
        <v>73660371074</v>
      </c>
      <c r="D24" s="16" t="s">
        <v>32</v>
      </c>
      <c r="E24" s="16">
        <v>69.349999999999994</v>
      </c>
      <c r="F24" s="16"/>
      <c r="G24" s="21"/>
      <c r="H24"/>
      <c r="I2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6384" ht="15.75" thickBot="1" x14ac:dyDescent="0.3">
      <c r="A25" s="1"/>
      <c r="B25" s="43"/>
      <c r="C25" s="44"/>
      <c r="D25" s="36" t="s">
        <v>113</v>
      </c>
      <c r="E25" s="37">
        <f>E23+E24</f>
        <v>125.13999999999999</v>
      </c>
      <c r="F25" s="42">
        <v>3224</v>
      </c>
      <c r="G25" s="18" t="s">
        <v>40</v>
      </c>
      <c r="H25"/>
      <c r="I2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1"/>
      <c r="XFC25" s="1"/>
      <c r="XFD25" s="1"/>
    </row>
    <row r="26" spans="1:16384" ht="15.75" thickBot="1" x14ac:dyDescent="0.3">
      <c r="B26" s="20" t="s">
        <v>67</v>
      </c>
      <c r="C26" s="16">
        <v>59072650925</v>
      </c>
      <c r="D26" s="16" t="s">
        <v>95</v>
      </c>
      <c r="E26" s="16">
        <v>179.56</v>
      </c>
      <c r="F26" s="16"/>
      <c r="G26" s="21"/>
      <c r="H26"/>
      <c r="I26"/>
    </row>
    <row r="27" spans="1:16384" ht="15.75" thickBot="1" x14ac:dyDescent="0.3">
      <c r="B27" s="43"/>
      <c r="C27" s="44"/>
      <c r="D27" s="36" t="s">
        <v>113</v>
      </c>
      <c r="E27" s="38">
        <f>SUM(E26)</f>
        <v>179.56</v>
      </c>
      <c r="F27" s="17">
        <v>3225</v>
      </c>
      <c r="G27" s="18" t="s">
        <v>50</v>
      </c>
      <c r="H27"/>
      <c r="I27"/>
    </row>
    <row r="28" spans="1:16384" x14ac:dyDescent="0.25">
      <c r="B28" s="20" t="s">
        <v>20</v>
      </c>
      <c r="C28" s="16">
        <v>87311810356</v>
      </c>
      <c r="D28" s="16" t="s">
        <v>5</v>
      </c>
      <c r="E28" s="55">
        <v>319.39</v>
      </c>
      <c r="F28" s="16"/>
      <c r="G28" s="21"/>
      <c r="H28"/>
      <c r="I28"/>
    </row>
    <row r="29" spans="1:16384" x14ac:dyDescent="0.25">
      <c r="B29" s="20" t="s">
        <v>24</v>
      </c>
      <c r="C29" s="16">
        <v>29524210204</v>
      </c>
      <c r="D29" s="16" t="s">
        <v>25</v>
      </c>
      <c r="E29" s="55">
        <v>229.99</v>
      </c>
      <c r="F29" s="16"/>
      <c r="G29" s="21"/>
      <c r="H29"/>
      <c r="I29"/>
    </row>
    <row r="30" spans="1:16384" x14ac:dyDescent="0.25">
      <c r="B30" s="20" t="s">
        <v>63</v>
      </c>
      <c r="C30" s="16">
        <v>81793146560</v>
      </c>
      <c r="D30" s="16" t="s">
        <v>11</v>
      </c>
      <c r="E30" s="55">
        <v>28.53</v>
      </c>
      <c r="F30" s="16"/>
      <c r="G30" s="21"/>
      <c r="H30"/>
      <c r="I30"/>
    </row>
    <row r="31" spans="1:16384" x14ac:dyDescent="0.25">
      <c r="B31" s="20" t="s">
        <v>51</v>
      </c>
      <c r="C31" s="16">
        <v>70133616033</v>
      </c>
      <c r="D31" s="16" t="s">
        <v>11</v>
      </c>
      <c r="E31" s="55">
        <v>260.62</v>
      </c>
      <c r="F31" s="16"/>
      <c r="G31" s="21"/>
      <c r="H31"/>
      <c r="I31"/>
    </row>
    <row r="32" spans="1:16384" ht="15.75" thickBot="1" x14ac:dyDescent="0.3">
      <c r="B32" s="20" t="s">
        <v>88</v>
      </c>
      <c r="C32" s="16">
        <v>90228031373</v>
      </c>
      <c r="D32" s="16" t="s">
        <v>5</v>
      </c>
      <c r="E32" s="55">
        <v>475</v>
      </c>
      <c r="F32" s="16"/>
      <c r="G32" s="21"/>
      <c r="H32"/>
      <c r="I32"/>
    </row>
    <row r="33" spans="2:9" ht="15.75" thickBot="1" x14ac:dyDescent="0.3">
      <c r="B33" s="43"/>
      <c r="C33" s="45"/>
      <c r="D33" s="36" t="s">
        <v>113</v>
      </c>
      <c r="E33" s="38">
        <f>E28+E29+E30+E31+E32</f>
        <v>1313.53</v>
      </c>
      <c r="F33" s="17">
        <v>3231</v>
      </c>
      <c r="G33" s="18" t="s">
        <v>21</v>
      </c>
      <c r="H33"/>
      <c r="I33"/>
    </row>
    <row r="34" spans="2:9" x14ac:dyDescent="0.25">
      <c r="B34" s="20" t="s">
        <v>77</v>
      </c>
      <c r="C34" s="16">
        <v>65622780659</v>
      </c>
      <c r="D34" s="16" t="s">
        <v>98</v>
      </c>
      <c r="E34" s="55">
        <v>3893.75</v>
      </c>
      <c r="F34" s="16"/>
      <c r="G34" s="21"/>
      <c r="H34"/>
      <c r="I34"/>
    </row>
    <row r="35" spans="2:9" ht="15.75" thickBot="1" x14ac:dyDescent="0.3">
      <c r="B35" s="20" t="s">
        <v>30</v>
      </c>
      <c r="C35" s="16">
        <v>82266510597</v>
      </c>
      <c r="D35" s="16" t="s">
        <v>5</v>
      </c>
      <c r="E35" s="16">
        <v>655.30999999999995</v>
      </c>
      <c r="F35" s="16"/>
      <c r="G35" s="21"/>
      <c r="H35"/>
      <c r="I35"/>
    </row>
    <row r="36" spans="2:9" ht="15.75" thickBot="1" x14ac:dyDescent="0.3">
      <c r="B36" s="17"/>
      <c r="C36" s="42"/>
      <c r="D36" s="60" t="s">
        <v>113</v>
      </c>
      <c r="E36" s="41">
        <f>E35+E34</f>
        <v>4549.0599999999995</v>
      </c>
      <c r="F36" s="42">
        <v>3232</v>
      </c>
      <c r="G36" s="18" t="s">
        <v>18</v>
      </c>
      <c r="H36"/>
      <c r="I36"/>
    </row>
    <row r="37" spans="2:9" x14ac:dyDescent="0.25">
      <c r="B37" s="20" t="s">
        <v>105</v>
      </c>
      <c r="C37" s="16">
        <v>44110106406</v>
      </c>
      <c r="D37" s="63" t="s">
        <v>5</v>
      </c>
      <c r="E37" s="55">
        <v>90</v>
      </c>
      <c r="F37" s="16"/>
      <c r="G37" s="21"/>
      <c r="H37"/>
      <c r="I37"/>
    </row>
    <row r="38" spans="2:9" x14ac:dyDescent="0.25">
      <c r="B38" s="20" t="s">
        <v>105</v>
      </c>
      <c r="C38" s="16">
        <v>44110106406</v>
      </c>
      <c r="D38" s="63" t="s">
        <v>5</v>
      </c>
      <c r="E38" s="55">
        <v>90</v>
      </c>
      <c r="F38" s="16"/>
      <c r="G38" s="21"/>
      <c r="H38"/>
      <c r="I38"/>
    </row>
    <row r="39" spans="2:9" x14ac:dyDescent="0.25">
      <c r="B39" s="20" t="s">
        <v>105</v>
      </c>
      <c r="C39" s="16">
        <v>44110106406</v>
      </c>
      <c r="D39" s="63" t="s">
        <v>5</v>
      </c>
      <c r="E39" s="55">
        <v>90</v>
      </c>
      <c r="F39" s="16"/>
      <c r="G39" s="21"/>
      <c r="H39"/>
      <c r="I39"/>
    </row>
    <row r="40" spans="2:9" x14ac:dyDescent="0.25">
      <c r="B40" s="20" t="s">
        <v>105</v>
      </c>
      <c r="C40" s="16">
        <v>44110106406</v>
      </c>
      <c r="D40" s="63" t="s">
        <v>5</v>
      </c>
      <c r="E40" s="55">
        <v>90</v>
      </c>
      <c r="F40" s="16"/>
      <c r="G40" s="21"/>
      <c r="H40"/>
      <c r="I40"/>
    </row>
    <row r="41" spans="2:9" x14ac:dyDescent="0.25">
      <c r="B41" s="20" t="s">
        <v>105</v>
      </c>
      <c r="C41" s="16">
        <v>44110106406</v>
      </c>
      <c r="D41" s="63" t="s">
        <v>5</v>
      </c>
      <c r="E41" s="55">
        <v>100</v>
      </c>
      <c r="F41" s="16"/>
      <c r="G41" s="21"/>
      <c r="H41"/>
      <c r="I41"/>
    </row>
    <row r="42" spans="2:9" x14ac:dyDescent="0.25">
      <c r="B42" s="20" t="s">
        <v>105</v>
      </c>
      <c r="C42" s="16">
        <v>44110106406</v>
      </c>
      <c r="D42" s="63" t="s">
        <v>5</v>
      </c>
      <c r="E42" s="55">
        <v>550</v>
      </c>
      <c r="F42" s="16"/>
      <c r="G42" s="21"/>
      <c r="H42"/>
      <c r="I42"/>
    </row>
    <row r="43" spans="2:9" ht="15.75" thickBot="1" x14ac:dyDescent="0.3">
      <c r="B43" s="20" t="s">
        <v>90</v>
      </c>
      <c r="C43" s="16">
        <v>97261072036</v>
      </c>
      <c r="D43" s="16" t="s">
        <v>102</v>
      </c>
      <c r="E43" s="55">
        <v>157.62</v>
      </c>
      <c r="F43" s="16"/>
      <c r="G43" s="21"/>
      <c r="H43"/>
      <c r="I43"/>
    </row>
    <row r="44" spans="2:9" ht="15.75" thickBot="1" x14ac:dyDescent="0.3">
      <c r="B44" s="17"/>
      <c r="C44" s="42"/>
      <c r="D44" s="59" t="s">
        <v>94</v>
      </c>
      <c r="E44" s="41">
        <f>E43+E42+E41+E40+E39+E38+E37</f>
        <v>1167.6199999999999</v>
      </c>
      <c r="F44" s="17">
        <v>3233</v>
      </c>
      <c r="G44" s="18" t="s">
        <v>13</v>
      </c>
      <c r="H44"/>
      <c r="I44"/>
    </row>
    <row r="45" spans="2:9" x14ac:dyDescent="0.25">
      <c r="B45" s="61" t="s">
        <v>7</v>
      </c>
      <c r="C45" s="62">
        <v>54382731928</v>
      </c>
      <c r="D45" s="13" t="s">
        <v>5</v>
      </c>
      <c r="E45" s="55">
        <v>64.89</v>
      </c>
      <c r="F45" s="16"/>
      <c r="G45" s="21"/>
      <c r="H45"/>
      <c r="I45"/>
    </row>
    <row r="46" spans="2:9" x14ac:dyDescent="0.25">
      <c r="B46" s="20" t="s">
        <v>15</v>
      </c>
      <c r="C46" s="16">
        <v>80805858278</v>
      </c>
      <c r="D46" s="16" t="s">
        <v>5</v>
      </c>
      <c r="E46" s="55">
        <v>52.3</v>
      </c>
      <c r="F46" s="16"/>
      <c r="G46" s="21"/>
      <c r="H46"/>
      <c r="I46"/>
    </row>
    <row r="47" spans="2:9" x14ac:dyDescent="0.25">
      <c r="B47" s="20" t="s">
        <v>23</v>
      </c>
      <c r="C47" s="16">
        <v>6531901714</v>
      </c>
      <c r="D47" s="16" t="s">
        <v>5</v>
      </c>
      <c r="E47" s="55">
        <v>268.2</v>
      </c>
      <c r="F47" s="16"/>
      <c r="G47" s="21"/>
      <c r="H47"/>
      <c r="I47"/>
    </row>
    <row r="48" spans="2:9" x14ac:dyDescent="0.25">
      <c r="B48" s="20" t="s">
        <v>70</v>
      </c>
      <c r="C48" s="16">
        <v>7969842379</v>
      </c>
      <c r="D48" s="16" t="s">
        <v>33</v>
      </c>
      <c r="E48" s="55">
        <v>26.01</v>
      </c>
      <c r="F48" s="16"/>
      <c r="G48" s="21"/>
      <c r="H48"/>
      <c r="I48"/>
    </row>
    <row r="49" spans="2:11" x14ac:dyDescent="0.25">
      <c r="B49" s="20" t="s">
        <v>34</v>
      </c>
      <c r="C49" s="16">
        <v>3455963475</v>
      </c>
      <c r="D49" s="16" t="s">
        <v>33</v>
      </c>
      <c r="E49" s="55">
        <v>110.88</v>
      </c>
      <c r="F49" s="16"/>
      <c r="G49" s="21"/>
      <c r="H49"/>
      <c r="I49"/>
    </row>
    <row r="50" spans="2:11" x14ac:dyDescent="0.25">
      <c r="B50" s="20" t="s">
        <v>108</v>
      </c>
      <c r="C50" s="13">
        <v>40531374434</v>
      </c>
      <c r="D50" s="13" t="s">
        <v>109</v>
      </c>
      <c r="E50" s="66">
        <v>37.5</v>
      </c>
      <c r="F50" s="16"/>
      <c r="G50" s="21"/>
      <c r="H50"/>
      <c r="I50"/>
    </row>
    <row r="51" spans="2:11" x14ac:dyDescent="0.25">
      <c r="B51" s="20" t="s">
        <v>108</v>
      </c>
      <c r="C51" s="13">
        <v>40531374434</v>
      </c>
      <c r="D51" s="13" t="s">
        <v>109</v>
      </c>
      <c r="E51" s="66">
        <v>83.4</v>
      </c>
      <c r="F51" s="16"/>
      <c r="G51" s="21"/>
      <c r="H51"/>
      <c r="I51"/>
    </row>
    <row r="52" spans="2:11" ht="15.75" thickBot="1" x14ac:dyDescent="0.3">
      <c r="B52" s="20" t="s">
        <v>69</v>
      </c>
      <c r="C52" s="16">
        <v>13269963589</v>
      </c>
      <c r="D52" s="16" t="s">
        <v>31</v>
      </c>
      <c r="E52" s="55">
        <v>71.959999999999994</v>
      </c>
      <c r="F52" s="16"/>
      <c r="G52" s="21"/>
      <c r="H52"/>
      <c r="I52"/>
    </row>
    <row r="53" spans="2:11" ht="15.75" thickBot="1" x14ac:dyDescent="0.3">
      <c r="B53" s="17"/>
      <c r="C53" s="42"/>
      <c r="D53" s="36" t="s">
        <v>113</v>
      </c>
      <c r="E53" s="92">
        <f>E45+E46+E47+E48+E49+E50+E51+E52</f>
        <v>715.14</v>
      </c>
      <c r="F53" s="54">
        <v>3234</v>
      </c>
      <c r="G53" s="18" t="s">
        <v>8</v>
      </c>
      <c r="H53"/>
      <c r="I53"/>
    </row>
    <row r="54" spans="2:11" x14ac:dyDescent="0.25">
      <c r="B54" s="61" t="s">
        <v>7</v>
      </c>
      <c r="C54" s="62">
        <v>54382731928</v>
      </c>
      <c r="D54" s="13" t="s">
        <v>5</v>
      </c>
      <c r="E54" s="55">
        <v>3013.87</v>
      </c>
      <c r="F54" s="16"/>
      <c r="G54" s="21"/>
      <c r="H54"/>
      <c r="I54"/>
      <c r="K54" s="13"/>
    </row>
    <row r="55" spans="2:11" x14ac:dyDescent="0.25">
      <c r="B55" s="20" t="s">
        <v>93</v>
      </c>
      <c r="C55" s="72">
        <v>39795989486</v>
      </c>
      <c r="D55" s="16" t="s">
        <v>5</v>
      </c>
      <c r="E55" s="55">
        <v>850</v>
      </c>
      <c r="F55" s="16"/>
      <c r="G55" s="21"/>
      <c r="H55"/>
      <c r="I55"/>
      <c r="K55" s="13"/>
    </row>
    <row r="56" spans="2:11" x14ac:dyDescent="0.25">
      <c r="B56" s="20" t="s">
        <v>87</v>
      </c>
      <c r="C56" s="16">
        <v>73293310543</v>
      </c>
      <c r="D56" s="16" t="s">
        <v>5</v>
      </c>
      <c r="E56" s="55">
        <v>497.5</v>
      </c>
      <c r="F56" s="16"/>
      <c r="G56" s="21"/>
      <c r="H56"/>
      <c r="I56"/>
    </row>
    <row r="57" spans="2:11" x14ac:dyDescent="0.25">
      <c r="B57" s="20" t="s">
        <v>76</v>
      </c>
      <c r="C57" s="16">
        <v>44365765619</v>
      </c>
      <c r="D57" s="16" t="s">
        <v>97</v>
      </c>
      <c r="E57" s="55">
        <v>200</v>
      </c>
      <c r="F57" s="16"/>
      <c r="G57" s="21"/>
      <c r="H57"/>
      <c r="I57"/>
    </row>
    <row r="58" spans="2:11" x14ac:dyDescent="0.25">
      <c r="B58" s="20" t="s">
        <v>66</v>
      </c>
      <c r="C58" s="16">
        <v>91636797115</v>
      </c>
      <c r="D58" s="16" t="s">
        <v>27</v>
      </c>
      <c r="E58" s="55">
        <v>105</v>
      </c>
      <c r="F58" s="16"/>
      <c r="G58" s="21"/>
      <c r="H58"/>
      <c r="I58" s="69"/>
    </row>
    <row r="59" spans="2:11" ht="15.75" thickBot="1" x14ac:dyDescent="0.3">
      <c r="B59" s="56" t="s">
        <v>26</v>
      </c>
      <c r="C59" s="57">
        <v>48579920776</v>
      </c>
      <c r="D59" s="57" t="s">
        <v>27</v>
      </c>
      <c r="E59" s="58">
        <v>1285.5</v>
      </c>
      <c r="F59" s="16"/>
      <c r="G59" s="21"/>
      <c r="H59"/>
      <c r="I59"/>
    </row>
    <row r="60" spans="2:11" ht="15.75" thickBot="1" x14ac:dyDescent="0.3">
      <c r="B60" s="17"/>
      <c r="C60" s="42"/>
      <c r="D60" s="36" t="s">
        <v>113</v>
      </c>
      <c r="E60" s="41">
        <f>E54+E55+E56+E57+E58+E59</f>
        <v>5951.87</v>
      </c>
      <c r="F60" s="17">
        <v>3235</v>
      </c>
      <c r="G60" s="18" t="s">
        <v>9</v>
      </c>
      <c r="H60"/>
      <c r="I60"/>
    </row>
    <row r="61" spans="2:11" x14ac:dyDescent="0.25">
      <c r="B61" s="20" t="s">
        <v>4</v>
      </c>
      <c r="C61" s="16">
        <v>87500773013</v>
      </c>
      <c r="D61" s="16" t="s">
        <v>5</v>
      </c>
      <c r="E61" s="55">
        <v>3634.73</v>
      </c>
      <c r="F61" s="70"/>
      <c r="G61" s="71"/>
      <c r="H61"/>
      <c r="I61"/>
    </row>
    <row r="62" spans="2:11" x14ac:dyDescent="0.25">
      <c r="B62" s="20" t="s">
        <v>79</v>
      </c>
      <c r="C62" s="16">
        <v>69478173716</v>
      </c>
      <c r="D62" s="16" t="s">
        <v>5</v>
      </c>
      <c r="E62" s="55">
        <v>500</v>
      </c>
      <c r="F62" s="16"/>
      <c r="G62" s="16"/>
      <c r="H62"/>
      <c r="I62"/>
    </row>
    <row r="63" spans="2:11" x14ac:dyDescent="0.25">
      <c r="B63" s="20" t="s">
        <v>84</v>
      </c>
      <c r="C63" s="16">
        <v>22209242638</v>
      </c>
      <c r="D63" s="16" t="s">
        <v>5</v>
      </c>
      <c r="E63" s="55">
        <v>276.75</v>
      </c>
      <c r="F63" s="16"/>
      <c r="G63" s="21"/>
      <c r="H63"/>
      <c r="I63"/>
    </row>
    <row r="64" spans="2:11" x14ac:dyDescent="0.25">
      <c r="B64" s="20" t="s">
        <v>92</v>
      </c>
      <c r="C64" s="16">
        <v>1394705384</v>
      </c>
      <c r="D64" s="16" t="s">
        <v>5</v>
      </c>
      <c r="E64" s="55">
        <v>250</v>
      </c>
      <c r="F64" s="16"/>
      <c r="G64" s="21"/>
      <c r="H64"/>
      <c r="I64"/>
    </row>
    <row r="65" spans="2:9" ht="15.75" thickBot="1" x14ac:dyDescent="0.3">
      <c r="B65" s="20" t="s">
        <v>89</v>
      </c>
      <c r="C65" s="16"/>
      <c r="D65" s="16" t="s">
        <v>11</v>
      </c>
      <c r="E65" s="55">
        <v>2256</v>
      </c>
      <c r="F65" s="16"/>
      <c r="G65" s="21"/>
      <c r="H65"/>
      <c r="I65"/>
    </row>
    <row r="66" spans="2:9" ht="15.75" thickBot="1" x14ac:dyDescent="0.3">
      <c r="B66" s="17"/>
      <c r="C66" s="42"/>
      <c r="D66" s="59" t="s">
        <v>113</v>
      </c>
      <c r="E66" s="41">
        <f>E61+E62+E63+E64+E65</f>
        <v>6917.48</v>
      </c>
      <c r="F66" s="42">
        <v>3237</v>
      </c>
      <c r="G66" s="18" t="s">
        <v>6</v>
      </c>
      <c r="H66"/>
      <c r="I66"/>
    </row>
    <row r="67" spans="2:9" x14ac:dyDescent="0.25">
      <c r="B67" s="20" t="s">
        <v>10</v>
      </c>
      <c r="C67" s="16">
        <v>85821130368</v>
      </c>
      <c r="D67" s="16" t="s">
        <v>11</v>
      </c>
      <c r="E67" s="16">
        <v>15.11</v>
      </c>
      <c r="F67" s="16"/>
      <c r="G67" s="21"/>
      <c r="H67"/>
      <c r="I67"/>
    </row>
    <row r="68" spans="2:9" x14ac:dyDescent="0.25">
      <c r="B68" s="20" t="s">
        <v>37</v>
      </c>
      <c r="C68" s="16">
        <v>14654537073</v>
      </c>
      <c r="D68" s="16" t="s">
        <v>11</v>
      </c>
      <c r="E68" s="16">
        <v>218.55</v>
      </c>
      <c r="F68" s="16"/>
      <c r="G68" s="16"/>
      <c r="H68"/>
      <c r="I68"/>
    </row>
    <row r="69" spans="2:9" ht="15.75" thickBot="1" x14ac:dyDescent="0.3">
      <c r="B69" s="20" t="s">
        <v>14</v>
      </c>
      <c r="C69" s="16">
        <v>46118101286</v>
      </c>
      <c r="D69" s="23" t="s">
        <v>5</v>
      </c>
      <c r="E69" s="16">
        <v>149.31</v>
      </c>
      <c r="F69" s="16"/>
      <c r="G69" s="21"/>
      <c r="H69"/>
      <c r="I69"/>
    </row>
    <row r="70" spans="2:9" ht="15.75" thickBot="1" x14ac:dyDescent="0.3">
      <c r="B70" s="17"/>
      <c r="C70" s="42"/>
      <c r="D70" s="59" t="s">
        <v>113</v>
      </c>
      <c r="E70" s="40">
        <f>E67+E69+E68</f>
        <v>382.97</v>
      </c>
      <c r="F70" s="17">
        <v>3238</v>
      </c>
      <c r="G70" s="18" t="s">
        <v>12</v>
      </c>
      <c r="H70"/>
      <c r="I70"/>
    </row>
    <row r="71" spans="2:9" x14ac:dyDescent="0.25">
      <c r="B71" s="20" t="s">
        <v>16</v>
      </c>
      <c r="C71" s="16">
        <v>63041633582</v>
      </c>
      <c r="D71" s="16" t="s">
        <v>17</v>
      </c>
      <c r="E71" s="16">
        <v>61.39</v>
      </c>
      <c r="F71" s="16"/>
      <c r="G71" s="16"/>
      <c r="H71"/>
      <c r="I71"/>
    </row>
    <row r="72" spans="2:9" x14ac:dyDescent="0.25">
      <c r="B72" s="20" t="s">
        <v>85</v>
      </c>
      <c r="C72" s="16">
        <v>10412530145</v>
      </c>
      <c r="D72" s="16" t="s">
        <v>5</v>
      </c>
      <c r="E72" s="55">
        <v>448</v>
      </c>
      <c r="F72" s="16"/>
      <c r="G72" s="16"/>
      <c r="H72"/>
      <c r="I72"/>
    </row>
    <row r="73" spans="2:9" x14ac:dyDescent="0.25">
      <c r="B73" s="20" t="s">
        <v>110</v>
      </c>
      <c r="C73" s="13">
        <v>53605605523</v>
      </c>
      <c r="D73" s="13" t="s">
        <v>111</v>
      </c>
      <c r="E73" s="55">
        <v>61.23</v>
      </c>
      <c r="F73" s="16"/>
      <c r="G73" s="16"/>
      <c r="H73"/>
      <c r="I73"/>
    </row>
    <row r="74" spans="2:9" ht="15.75" thickBot="1" x14ac:dyDescent="0.3">
      <c r="B74" s="20" t="s">
        <v>36</v>
      </c>
      <c r="C74" s="16">
        <v>33679708526</v>
      </c>
      <c r="D74" s="16" t="s">
        <v>11</v>
      </c>
      <c r="E74" s="16">
        <v>99.54</v>
      </c>
      <c r="F74" s="16"/>
      <c r="G74" s="21"/>
      <c r="H74"/>
      <c r="I74"/>
    </row>
    <row r="75" spans="2:9" ht="15.75" thickBot="1" x14ac:dyDescent="0.3">
      <c r="B75" s="17"/>
      <c r="C75" s="42"/>
      <c r="D75" s="42"/>
      <c r="E75" s="41">
        <f>E71+E72+E73+E74</f>
        <v>670.16</v>
      </c>
      <c r="F75" s="17">
        <v>3239</v>
      </c>
      <c r="G75" s="18" t="s">
        <v>19</v>
      </c>
      <c r="H75"/>
      <c r="I75"/>
    </row>
    <row r="76" spans="2:9" x14ac:dyDescent="0.25">
      <c r="B76" s="20" t="s">
        <v>39</v>
      </c>
      <c r="C76" s="16">
        <v>73660371074</v>
      </c>
      <c r="D76" s="16" t="s">
        <v>32</v>
      </c>
      <c r="E76" s="55">
        <v>93.75</v>
      </c>
      <c r="F76" s="16"/>
      <c r="G76" s="21"/>
      <c r="H76"/>
      <c r="I76"/>
    </row>
    <row r="77" spans="2:9" x14ac:dyDescent="0.25">
      <c r="B77" s="20" t="s">
        <v>42</v>
      </c>
      <c r="C77" s="16">
        <v>78341009220</v>
      </c>
      <c r="D77" s="16" t="s">
        <v>5</v>
      </c>
      <c r="E77" s="55">
        <v>413.75</v>
      </c>
      <c r="F77" s="16"/>
      <c r="G77" s="16"/>
      <c r="H77"/>
      <c r="I77"/>
    </row>
    <row r="78" spans="2:9" ht="15.75" thickBot="1" x14ac:dyDescent="0.3">
      <c r="B78" s="20" t="s">
        <v>86</v>
      </c>
      <c r="C78" s="16">
        <v>3498795373</v>
      </c>
      <c r="D78" s="16" t="s">
        <v>52</v>
      </c>
      <c r="E78" s="55">
        <v>128.5</v>
      </c>
      <c r="F78" s="16"/>
      <c r="G78" s="21"/>
      <c r="H78"/>
      <c r="I78"/>
    </row>
    <row r="79" spans="2:9" ht="15.75" thickBot="1" x14ac:dyDescent="0.3">
      <c r="B79" s="17"/>
      <c r="C79" s="42"/>
      <c r="D79" s="42"/>
      <c r="E79" s="41">
        <f>SUM(E76:E78)</f>
        <v>636</v>
      </c>
      <c r="F79" s="17">
        <v>3293</v>
      </c>
      <c r="G79" s="18" t="s">
        <v>38</v>
      </c>
      <c r="H79"/>
      <c r="I79"/>
    </row>
    <row r="80" spans="2:9" ht="15.75" thickBot="1" x14ac:dyDescent="0.3">
      <c r="B80" s="20" t="s">
        <v>82</v>
      </c>
      <c r="C80" s="16">
        <v>36143714458</v>
      </c>
      <c r="D80" s="16" t="s">
        <v>11</v>
      </c>
      <c r="E80" s="55">
        <v>70</v>
      </c>
      <c r="F80" s="16"/>
      <c r="G80" s="21"/>
      <c r="H80"/>
      <c r="I80"/>
    </row>
    <row r="81" spans="1:10" ht="15.75" thickBot="1" x14ac:dyDescent="0.3">
      <c r="B81" s="17"/>
      <c r="C81" s="42"/>
      <c r="D81" s="59" t="s">
        <v>113</v>
      </c>
      <c r="E81" s="41">
        <v>70</v>
      </c>
      <c r="F81" s="17">
        <v>3294</v>
      </c>
      <c r="G81" s="18" t="s">
        <v>35</v>
      </c>
      <c r="H81"/>
      <c r="I81"/>
    </row>
    <row r="82" spans="1:10" x14ac:dyDescent="0.25">
      <c r="B82" s="20" t="s">
        <v>74</v>
      </c>
      <c r="C82" s="16">
        <v>8600231592</v>
      </c>
      <c r="D82" s="16" t="s">
        <v>5</v>
      </c>
      <c r="E82" s="55">
        <v>256.8</v>
      </c>
      <c r="F82" s="16"/>
      <c r="G82" s="21"/>
      <c r="H82"/>
      <c r="I82"/>
    </row>
    <row r="83" spans="1:10" x14ac:dyDescent="0.25">
      <c r="B83" s="20" t="s">
        <v>75</v>
      </c>
      <c r="C83" s="16">
        <v>45875673150</v>
      </c>
      <c r="D83" s="16" t="s">
        <v>5</v>
      </c>
      <c r="E83" s="55">
        <v>4000</v>
      </c>
      <c r="F83" s="16"/>
      <c r="G83" s="21"/>
      <c r="H83"/>
      <c r="I83"/>
      <c r="J83"/>
    </row>
    <row r="84" spans="1:10" x14ac:dyDescent="0.25">
      <c r="B84" s="20" t="s">
        <v>78</v>
      </c>
      <c r="C84" s="16">
        <v>47765827738</v>
      </c>
      <c r="D84" s="16" t="s">
        <v>33</v>
      </c>
      <c r="E84" s="55">
        <v>17.98</v>
      </c>
      <c r="F84" s="16"/>
      <c r="G84" s="21"/>
      <c r="H84"/>
      <c r="I84"/>
    </row>
    <row r="85" spans="1:10" x14ac:dyDescent="0.25">
      <c r="B85" s="20" t="s">
        <v>91</v>
      </c>
      <c r="C85" s="16">
        <v>33879979692</v>
      </c>
      <c r="D85" s="16" t="s">
        <v>103</v>
      </c>
      <c r="E85" s="16">
        <v>140.63</v>
      </c>
      <c r="F85" s="16"/>
      <c r="G85" s="21"/>
      <c r="H85"/>
      <c r="I85"/>
    </row>
    <row r="86" spans="1:10" ht="15.75" thickBot="1" x14ac:dyDescent="0.3">
      <c r="B86" s="20" t="s">
        <v>83</v>
      </c>
      <c r="C86" s="16">
        <v>39592322905</v>
      </c>
      <c r="D86" s="16" t="s">
        <v>101</v>
      </c>
      <c r="E86" s="55">
        <v>850</v>
      </c>
      <c r="F86" s="16"/>
      <c r="G86" s="21"/>
      <c r="H86"/>
      <c r="I86"/>
    </row>
    <row r="87" spans="1:10" ht="15.75" thickBot="1" x14ac:dyDescent="0.3">
      <c r="B87" s="17"/>
      <c r="C87" s="42"/>
      <c r="D87" s="59" t="s">
        <v>113</v>
      </c>
      <c r="E87" s="41">
        <f>E82+E83+E84+E85+E86</f>
        <v>5265.41</v>
      </c>
      <c r="F87" s="42">
        <v>3299</v>
      </c>
      <c r="G87" s="18" t="s">
        <v>41</v>
      </c>
      <c r="H87"/>
      <c r="I87"/>
    </row>
    <row r="88" spans="1:10" ht="15.75" thickBot="1" x14ac:dyDescent="0.3">
      <c r="B88" s="20" t="s">
        <v>44</v>
      </c>
      <c r="C88" s="16">
        <v>23057039320</v>
      </c>
      <c r="D88" s="16" t="s">
        <v>5</v>
      </c>
      <c r="E88" s="16">
        <v>162.12</v>
      </c>
      <c r="F88" s="16"/>
      <c r="G88" s="21"/>
      <c r="H88"/>
      <c r="I88"/>
    </row>
    <row r="89" spans="1:10" ht="15.75" thickBot="1" x14ac:dyDescent="0.3">
      <c r="A89" s="13"/>
      <c r="B89" s="17"/>
      <c r="C89" s="42"/>
      <c r="D89" s="59" t="s">
        <v>113</v>
      </c>
      <c r="E89" s="40">
        <v>162.12</v>
      </c>
      <c r="F89" s="42">
        <v>3431</v>
      </c>
      <c r="G89" s="18" t="s">
        <v>45</v>
      </c>
      <c r="H89"/>
      <c r="I89"/>
    </row>
    <row r="90" spans="1:10" x14ac:dyDescent="0.25">
      <c r="B90" s="20" t="s">
        <v>65</v>
      </c>
      <c r="C90" s="16">
        <v>38967655335</v>
      </c>
      <c r="D90" s="16" t="s">
        <v>11</v>
      </c>
      <c r="E90" s="16">
        <v>93.4</v>
      </c>
      <c r="F90" s="16"/>
      <c r="G90" s="21"/>
      <c r="H90"/>
      <c r="I90"/>
      <c r="J90"/>
    </row>
    <row r="91" spans="1:10" ht="30" x14ac:dyDescent="0.25">
      <c r="B91" s="67" t="s">
        <v>106</v>
      </c>
      <c r="C91" s="13">
        <v>85799845149</v>
      </c>
      <c r="D91" s="73" t="s">
        <v>98</v>
      </c>
      <c r="E91" s="13">
        <v>76.400000000000006</v>
      </c>
      <c r="F91" s="16"/>
      <c r="G91" s="21"/>
      <c r="H91"/>
      <c r="I91"/>
      <c r="J91"/>
    </row>
    <row r="92" spans="1:10" ht="15.75" thickBot="1" x14ac:dyDescent="0.3">
      <c r="B92" s="61" t="s">
        <v>107</v>
      </c>
      <c r="C92" s="62">
        <v>39753545974</v>
      </c>
      <c r="D92" s="62" t="s">
        <v>11</v>
      </c>
      <c r="E92" s="13">
        <v>49.82</v>
      </c>
      <c r="F92" s="16"/>
      <c r="G92" s="21"/>
      <c r="H92"/>
      <c r="I92"/>
      <c r="J92"/>
    </row>
    <row r="93" spans="1:10" ht="15.75" thickBot="1" x14ac:dyDescent="0.3">
      <c r="B93" s="17"/>
      <c r="C93" s="42"/>
      <c r="D93" s="59" t="s">
        <v>112</v>
      </c>
      <c r="E93" s="40">
        <f>E90+E91+E92</f>
        <v>219.62</v>
      </c>
      <c r="F93" s="42">
        <v>4241</v>
      </c>
      <c r="G93" s="18" t="s">
        <v>104</v>
      </c>
      <c r="H93"/>
      <c r="I93"/>
      <c r="J93"/>
    </row>
    <row r="94" spans="1:10" ht="15.75" thickBot="1" x14ac:dyDescent="0.3">
      <c r="B94" s="42"/>
      <c r="C94" s="42"/>
      <c r="D94" s="59"/>
      <c r="E94" s="42"/>
      <c r="F94" s="42"/>
      <c r="G94" s="42"/>
      <c r="H94"/>
      <c r="I94"/>
      <c r="J94"/>
    </row>
    <row r="95" spans="1:10" x14ac:dyDescent="0.25">
      <c r="B95" s="76" t="s">
        <v>114</v>
      </c>
      <c r="C95" s="77"/>
      <c r="D95" s="77"/>
      <c r="E95" s="88">
        <v>22824.98</v>
      </c>
      <c r="F95" s="77">
        <v>3111</v>
      </c>
      <c r="G95" s="78" t="s">
        <v>115</v>
      </c>
      <c r="H95"/>
      <c r="I95"/>
      <c r="J95"/>
    </row>
    <row r="96" spans="1:10" x14ac:dyDescent="0.25">
      <c r="B96" s="81" t="s">
        <v>114</v>
      </c>
      <c r="C96" s="82"/>
      <c r="D96" s="82"/>
      <c r="E96" s="89">
        <v>3004.32</v>
      </c>
      <c r="F96" s="82">
        <v>3113</v>
      </c>
      <c r="G96" s="83" t="s">
        <v>116</v>
      </c>
      <c r="H96"/>
      <c r="I96"/>
      <c r="J96"/>
    </row>
    <row r="97" spans="2:12" x14ac:dyDescent="0.25">
      <c r="B97" s="81" t="s">
        <v>114</v>
      </c>
      <c r="C97" s="82"/>
      <c r="D97" s="82"/>
      <c r="E97" s="89">
        <v>4234.34</v>
      </c>
      <c r="F97" s="82">
        <v>3132</v>
      </c>
      <c r="G97" s="83" t="s">
        <v>117</v>
      </c>
      <c r="H97"/>
      <c r="I97"/>
      <c r="J97"/>
    </row>
    <row r="98" spans="2:12" x14ac:dyDescent="0.25">
      <c r="B98" s="81" t="s">
        <v>114</v>
      </c>
      <c r="C98" s="82"/>
      <c r="D98" s="82"/>
      <c r="E98" s="89">
        <v>2973.54</v>
      </c>
      <c r="F98" s="82">
        <v>3211</v>
      </c>
      <c r="G98" s="83" t="s">
        <v>47</v>
      </c>
      <c r="H98"/>
      <c r="I98"/>
      <c r="J98"/>
    </row>
    <row r="99" spans="2:12" x14ac:dyDescent="0.25">
      <c r="B99" s="81" t="s">
        <v>114</v>
      </c>
      <c r="C99" s="82"/>
      <c r="D99" s="82"/>
      <c r="E99" s="89">
        <v>163.52000000000001</v>
      </c>
      <c r="F99" s="82">
        <v>3212</v>
      </c>
      <c r="G99" s="83" t="s">
        <v>118</v>
      </c>
      <c r="H99"/>
      <c r="I99"/>
    </row>
    <row r="100" spans="2:12" x14ac:dyDescent="0.25">
      <c r="B100" s="81" t="s">
        <v>114</v>
      </c>
      <c r="C100" s="82"/>
      <c r="D100" s="82"/>
      <c r="E100" s="89">
        <v>1246</v>
      </c>
      <c r="F100" s="82">
        <v>3213</v>
      </c>
      <c r="G100" s="83" t="s">
        <v>54</v>
      </c>
      <c r="H100"/>
      <c r="I100"/>
    </row>
    <row r="101" spans="2:12" x14ac:dyDescent="0.25">
      <c r="B101" s="81" t="s">
        <v>114</v>
      </c>
      <c r="C101" s="82"/>
      <c r="D101" s="82"/>
      <c r="E101" s="89">
        <v>38888.42</v>
      </c>
      <c r="F101" s="82">
        <v>3237</v>
      </c>
      <c r="G101" s="83" t="s">
        <v>6</v>
      </c>
      <c r="H101"/>
      <c r="I101"/>
    </row>
    <row r="102" spans="2:12" x14ac:dyDescent="0.25">
      <c r="B102" s="81" t="s">
        <v>114</v>
      </c>
      <c r="C102" s="82"/>
      <c r="D102" s="82"/>
      <c r="E102" s="89">
        <v>1430.23</v>
      </c>
      <c r="F102" s="82">
        <v>3291</v>
      </c>
      <c r="G102" s="83" t="s">
        <v>120</v>
      </c>
      <c r="H102"/>
      <c r="I102"/>
    </row>
    <row r="103" spans="2:12" x14ac:dyDescent="0.25">
      <c r="B103" s="81" t="s">
        <v>114</v>
      </c>
      <c r="C103" s="82"/>
      <c r="D103" s="82"/>
      <c r="E103" s="89">
        <v>168</v>
      </c>
      <c r="F103" s="82">
        <v>3295</v>
      </c>
      <c r="G103" s="83" t="s">
        <v>119</v>
      </c>
      <c r="H103"/>
      <c r="I103"/>
    </row>
    <row r="104" spans="2:12" ht="15.75" thickBot="1" x14ac:dyDescent="0.3">
      <c r="B104" s="81" t="s">
        <v>114</v>
      </c>
      <c r="C104" s="82"/>
      <c r="D104" s="82"/>
      <c r="E104" s="89">
        <v>2800</v>
      </c>
      <c r="F104" s="82">
        <v>3299</v>
      </c>
      <c r="G104" s="84" t="s">
        <v>41</v>
      </c>
      <c r="H104"/>
      <c r="I104"/>
    </row>
    <row r="105" spans="2:12" ht="15.75" thickBot="1" x14ac:dyDescent="0.3">
      <c r="B105" s="79" t="s">
        <v>114</v>
      </c>
      <c r="C105" s="80"/>
      <c r="D105" s="80"/>
      <c r="E105" s="90">
        <v>2320</v>
      </c>
      <c r="F105" s="80">
        <v>3721</v>
      </c>
      <c r="G105" s="84" t="s">
        <v>121</v>
      </c>
      <c r="H105"/>
      <c r="I105"/>
    </row>
    <row r="106" spans="2:12" ht="15.75" thickBot="1" x14ac:dyDescent="0.3">
      <c r="B106" s="74"/>
      <c r="C106" s="62"/>
      <c r="D106" s="40" t="s">
        <v>112</v>
      </c>
      <c r="E106" s="91">
        <f>E95+E96+E97+E98+E99+E100+E101+E102+E103+E104+E105</f>
        <v>80053.349999999991</v>
      </c>
      <c r="F106" s="16"/>
      <c r="G106" s="75"/>
      <c r="H106"/>
      <c r="I106"/>
    </row>
    <row r="107" spans="2:12" x14ac:dyDescent="0.25">
      <c r="B107" s="62"/>
      <c r="C107" s="62"/>
      <c r="D107" s="62"/>
      <c r="E107" s="62"/>
      <c r="F107" s="87"/>
      <c r="G107" s="87"/>
      <c r="H107"/>
      <c r="I107"/>
    </row>
    <row r="108" spans="2:12" x14ac:dyDescent="0.25">
      <c r="B108" s="87"/>
      <c r="C108" s="87"/>
      <c r="D108" s="87"/>
      <c r="E108" s="87"/>
      <c r="F108" s="62"/>
      <c r="G108" s="62"/>
      <c r="H108"/>
      <c r="I108"/>
    </row>
    <row r="109" spans="2:12" x14ac:dyDescent="0.25">
      <c r="B109" s="87"/>
      <c r="C109" s="87"/>
      <c r="D109" s="87"/>
      <c r="E109" s="87"/>
      <c r="F109" s="62"/>
      <c r="G109" s="62"/>
      <c r="H109"/>
      <c r="I109"/>
      <c r="K109" s="87"/>
      <c r="L109" s="85"/>
    </row>
    <row r="110" spans="2:12" x14ac:dyDescent="0.25">
      <c r="B110" s="87"/>
      <c r="C110" s="87"/>
      <c r="D110" s="87"/>
      <c r="E110" s="87"/>
      <c r="F110" s="87"/>
      <c r="G110" s="87"/>
      <c r="H110"/>
      <c r="I110"/>
      <c r="K110" s="87"/>
      <c r="L110" s="85"/>
    </row>
    <row r="111" spans="2:12" x14ac:dyDescent="0.25">
      <c r="B111" s="87"/>
      <c r="C111" s="87"/>
      <c r="D111" s="87"/>
      <c r="E111" s="87"/>
      <c r="F111" s="87"/>
      <c r="G111" s="87"/>
      <c r="H111"/>
      <c r="I111"/>
    </row>
    <row r="112" spans="2:12" x14ac:dyDescent="0.25">
      <c r="B112" s="87"/>
      <c r="C112" s="87"/>
      <c r="D112" s="87"/>
      <c r="E112" s="87"/>
      <c r="F112" s="87"/>
      <c r="G112" s="87"/>
      <c r="H112"/>
      <c r="I112"/>
    </row>
    <row r="113" spans="2:9" x14ac:dyDescent="0.25">
      <c r="B113" s="87"/>
      <c r="C113" s="87"/>
      <c r="D113" s="87"/>
      <c r="E113" s="87"/>
      <c r="F113" s="87"/>
      <c r="G113" s="87"/>
      <c r="H113"/>
      <c r="I113"/>
    </row>
    <row r="114" spans="2:9" x14ac:dyDescent="0.25">
      <c r="B114" s="87"/>
      <c r="C114" s="87"/>
      <c r="D114" s="87"/>
      <c r="E114" s="87"/>
      <c r="F114" s="87"/>
      <c r="G114" s="87"/>
      <c r="H114"/>
      <c r="I114"/>
    </row>
    <row r="115" spans="2:9" x14ac:dyDescent="0.25">
      <c r="B115" s="87"/>
      <c r="C115" s="87"/>
      <c r="D115" s="87"/>
      <c r="E115" s="87"/>
      <c r="F115" s="87"/>
      <c r="G115" s="87"/>
      <c r="H115"/>
      <c r="I115"/>
    </row>
    <row r="116" spans="2:9" x14ac:dyDescent="0.25">
      <c r="B116" s="87"/>
      <c r="C116" s="87"/>
      <c r="D116" s="87"/>
      <c r="E116" s="87"/>
      <c r="F116" s="87"/>
      <c r="G116" s="87"/>
      <c r="H116"/>
      <c r="I116"/>
    </row>
    <row r="117" spans="2:9" x14ac:dyDescent="0.25">
      <c r="B117" s="87"/>
      <c r="C117" s="87"/>
      <c r="D117" s="87"/>
      <c r="E117" s="87"/>
      <c r="F117" s="87"/>
      <c r="G117" s="87"/>
      <c r="H117"/>
      <c r="I117"/>
    </row>
    <row r="118" spans="2:9" x14ac:dyDescent="0.25">
      <c r="B118" s="87"/>
      <c r="C118" s="87"/>
      <c r="D118" s="87"/>
      <c r="E118" s="87"/>
      <c r="F118" s="87"/>
      <c r="G118" s="87"/>
      <c r="H118"/>
      <c r="I118"/>
    </row>
    <row r="119" spans="2:9" x14ac:dyDescent="0.25">
      <c r="B119" s="87"/>
      <c r="C119" s="87"/>
      <c r="D119" s="87"/>
      <c r="E119" s="87"/>
      <c r="F119" s="87"/>
      <c r="G119" s="87"/>
      <c r="H119"/>
      <c r="I119"/>
    </row>
    <row r="120" spans="2:9" ht="41.25" customHeight="1" x14ac:dyDescent="0.25">
      <c r="B120" s="87"/>
      <c r="C120" s="87"/>
      <c r="D120" s="87"/>
      <c r="E120" s="87"/>
      <c r="F120" s="87"/>
      <c r="G120" s="87"/>
      <c r="H120"/>
      <c r="I120"/>
    </row>
    <row r="121" spans="2:9" x14ac:dyDescent="0.25">
      <c r="B121" s="87"/>
      <c r="C121" s="87"/>
      <c r="D121" s="87"/>
      <c r="E121" s="87"/>
      <c r="F121" s="87"/>
      <c r="G121" s="87"/>
      <c r="H121"/>
      <c r="I121"/>
    </row>
    <row r="122" spans="2:9" ht="21" customHeight="1" x14ac:dyDescent="0.25">
      <c r="B122" s="87"/>
      <c r="C122" s="87"/>
      <c r="D122" s="87"/>
      <c r="E122" s="87"/>
      <c r="F122" s="87"/>
      <c r="G122" s="87"/>
      <c r="H122"/>
      <c r="I122"/>
    </row>
    <row r="123" spans="2:9" x14ac:dyDescent="0.25">
      <c r="B123" s="87"/>
      <c r="C123" s="87"/>
      <c r="D123" s="87"/>
      <c r="E123" s="87"/>
      <c r="F123" s="87"/>
      <c r="G123" s="87"/>
      <c r="H123"/>
      <c r="I123"/>
    </row>
    <row r="124" spans="2:9" x14ac:dyDescent="0.25">
      <c r="B124" s="87"/>
      <c r="C124" s="87"/>
      <c r="D124" s="87"/>
      <c r="E124" s="87"/>
      <c r="F124" s="87"/>
      <c r="G124" s="87"/>
      <c r="H124"/>
      <c r="I124"/>
    </row>
    <row r="125" spans="2:9" x14ac:dyDescent="0.25">
      <c r="B125" s="87"/>
      <c r="C125" s="87"/>
      <c r="D125" s="87"/>
      <c r="E125" s="87"/>
      <c r="F125" s="87"/>
      <c r="G125" s="87"/>
      <c r="H125"/>
      <c r="I125"/>
    </row>
    <row r="126" spans="2:9" x14ac:dyDescent="0.25">
      <c r="B126" s="87"/>
      <c r="C126" s="87"/>
      <c r="D126" s="87"/>
      <c r="E126" s="87"/>
      <c r="F126" s="87"/>
      <c r="G126" s="87"/>
      <c r="H126"/>
      <c r="I126"/>
    </row>
    <row r="127" spans="2:9" x14ac:dyDescent="0.25">
      <c r="B127" s="87"/>
      <c r="C127" s="87"/>
      <c r="D127" s="87"/>
      <c r="E127" s="87"/>
      <c r="F127" s="87"/>
      <c r="G127" s="87"/>
      <c r="H127"/>
      <c r="I127"/>
    </row>
    <row r="128" spans="2:9" x14ac:dyDescent="0.25">
      <c r="B128" s="87"/>
      <c r="C128" s="87"/>
      <c r="D128" s="87"/>
      <c r="E128" s="87"/>
      <c r="F128" s="87"/>
      <c r="G128" s="87"/>
    </row>
    <row r="129" spans="2:7" x14ac:dyDescent="0.25">
      <c r="B129" s="87"/>
      <c r="C129" s="87"/>
      <c r="D129" s="87"/>
      <c r="E129" s="87"/>
      <c r="F129" s="87"/>
      <c r="G129" s="87"/>
    </row>
    <row r="130" spans="2:7" x14ac:dyDescent="0.25">
      <c r="B130" s="87"/>
      <c r="C130" s="87"/>
      <c r="D130" s="87"/>
      <c r="E130" s="87"/>
      <c r="F130" s="87"/>
      <c r="G130" s="87"/>
    </row>
    <row r="131" spans="2:7" x14ac:dyDescent="0.25">
      <c r="B131" s="87"/>
      <c r="C131" s="87"/>
      <c r="D131" s="87"/>
      <c r="E131" s="87"/>
      <c r="F131" s="87"/>
      <c r="G131" s="87"/>
    </row>
    <row r="132" spans="2:7" x14ac:dyDescent="0.25">
      <c r="B132" s="87"/>
      <c r="C132" s="87"/>
      <c r="D132" s="87"/>
      <c r="E132" s="87"/>
      <c r="F132" s="87"/>
      <c r="G132" s="87"/>
    </row>
    <row r="133" spans="2:7" x14ac:dyDescent="0.25">
      <c r="B133" s="87"/>
      <c r="C133" s="87"/>
      <c r="D133" s="87"/>
      <c r="E133" s="87"/>
      <c r="F133" s="87"/>
      <c r="G133" s="87"/>
    </row>
    <row r="134" spans="2:7" x14ac:dyDescent="0.25">
      <c r="B134" s="87"/>
      <c r="C134" s="87"/>
      <c r="D134" s="87"/>
      <c r="E134" s="87"/>
      <c r="F134" s="87"/>
      <c r="G134" s="87"/>
    </row>
    <row r="135" spans="2:7" x14ac:dyDescent="0.25">
      <c r="B135" s="87"/>
      <c r="C135" s="87"/>
      <c r="D135" s="87"/>
      <c r="E135" s="87"/>
      <c r="F135" s="87"/>
      <c r="G135" s="87"/>
    </row>
    <row r="136" spans="2:7" x14ac:dyDescent="0.25">
      <c r="B136" s="87"/>
      <c r="C136" s="87"/>
      <c r="D136" s="87"/>
      <c r="E136" s="87"/>
      <c r="F136" s="87"/>
      <c r="G136" s="87"/>
    </row>
    <row r="137" spans="2:7" x14ac:dyDescent="0.25">
      <c r="B137" s="87"/>
      <c r="C137" s="87"/>
      <c r="D137" s="87"/>
      <c r="E137" s="87"/>
      <c r="F137" s="87"/>
      <c r="G137" s="87"/>
    </row>
    <row r="138" spans="2:7" x14ac:dyDescent="0.25">
      <c r="B138" s="87"/>
      <c r="C138" s="87"/>
      <c r="D138" s="87"/>
      <c r="E138" s="87"/>
      <c r="F138" s="87"/>
      <c r="G138" s="87"/>
    </row>
    <row r="139" spans="2:7" x14ac:dyDescent="0.25">
      <c r="B139" s="87"/>
      <c r="C139" s="87"/>
      <c r="D139" s="87"/>
      <c r="E139" s="87"/>
      <c r="F139" s="87"/>
      <c r="G139" s="87"/>
    </row>
    <row r="140" spans="2:7" x14ac:dyDescent="0.25">
      <c r="B140" s="87"/>
      <c r="C140" s="87"/>
      <c r="D140" s="87"/>
      <c r="E140" s="87"/>
      <c r="F140" s="87"/>
      <c r="G140" s="87"/>
    </row>
    <row r="141" spans="2:7" x14ac:dyDescent="0.25">
      <c r="B141" s="87"/>
      <c r="C141" s="87"/>
      <c r="D141" s="87"/>
      <c r="E141" s="87"/>
      <c r="F141" s="87"/>
      <c r="G141" s="87"/>
    </row>
    <row r="142" spans="2:7" x14ac:dyDescent="0.25">
      <c r="B142" s="87"/>
      <c r="C142" s="87"/>
      <c r="D142" s="87"/>
      <c r="E142" s="87"/>
      <c r="F142" s="87"/>
      <c r="G142" s="87"/>
    </row>
    <row r="143" spans="2:7" x14ac:dyDescent="0.25">
      <c r="B143" s="87"/>
      <c r="C143" s="87"/>
      <c r="D143" s="87"/>
      <c r="E143" s="87"/>
      <c r="F143" s="87"/>
      <c r="G143" s="87"/>
    </row>
    <row r="144" spans="2:7" x14ac:dyDescent="0.25">
      <c r="B144" s="87"/>
      <c r="C144" s="87"/>
      <c r="D144" s="87"/>
      <c r="E144" s="87"/>
      <c r="F144" s="87"/>
      <c r="G144" s="87"/>
    </row>
    <row r="145" spans="2:7" x14ac:dyDescent="0.25">
      <c r="B145" s="87"/>
      <c r="C145" s="87"/>
      <c r="D145" s="87"/>
      <c r="E145" s="87"/>
      <c r="F145" s="87"/>
      <c r="G145" s="87"/>
    </row>
    <row r="146" spans="2:7" x14ac:dyDescent="0.25">
      <c r="B146" s="87"/>
      <c r="C146" s="87"/>
      <c r="D146" s="87"/>
      <c r="E146" s="87"/>
      <c r="F146" s="87"/>
      <c r="G146" s="87"/>
    </row>
    <row r="147" spans="2:7" x14ac:dyDescent="0.25">
      <c r="B147" s="87"/>
      <c r="C147" s="87"/>
      <c r="D147" s="87"/>
      <c r="E147" s="87"/>
      <c r="F147" s="87"/>
      <c r="G147" s="87"/>
    </row>
    <row r="148" spans="2:7" x14ac:dyDescent="0.25">
      <c r="B148" s="87"/>
      <c r="C148" s="87"/>
      <c r="D148" s="87"/>
      <c r="E148" s="87"/>
      <c r="F148" s="87"/>
      <c r="G148" s="87"/>
    </row>
    <row r="149" spans="2:7" x14ac:dyDescent="0.25">
      <c r="B149" s="87"/>
      <c r="C149" s="87"/>
      <c r="D149" s="87"/>
      <c r="E149" s="87"/>
      <c r="F149" s="87"/>
      <c r="G149" s="87"/>
    </row>
    <row r="150" spans="2:7" x14ac:dyDescent="0.25">
      <c r="B150" s="87"/>
      <c r="C150" s="87"/>
      <c r="D150" s="87"/>
      <c r="E150" s="87"/>
      <c r="F150" s="87"/>
      <c r="G150" s="87"/>
    </row>
    <row r="151" spans="2:7" x14ac:dyDescent="0.25">
      <c r="B151" s="87"/>
      <c r="C151" s="87"/>
      <c r="D151" s="87"/>
      <c r="E151" s="87"/>
      <c r="F151" s="87"/>
      <c r="G151" s="87"/>
    </row>
    <row r="152" spans="2:7" x14ac:dyDescent="0.25">
      <c r="B152" s="87"/>
      <c r="C152" s="86"/>
      <c r="D152" s="87"/>
      <c r="E152" s="87"/>
      <c r="F152" s="87"/>
      <c r="G152" s="87"/>
    </row>
    <row r="153" spans="2:7" x14ac:dyDescent="0.25">
      <c r="B153" s="87"/>
      <c r="C153" s="86"/>
      <c r="D153" s="87"/>
      <c r="E153" s="87"/>
      <c r="F153" s="87"/>
      <c r="G153" s="87"/>
    </row>
    <row r="154" spans="2:7" x14ac:dyDescent="0.25">
      <c r="B154" s="85"/>
      <c r="C154" s="86"/>
      <c r="D154" s="87"/>
      <c r="E154" s="87"/>
      <c r="F154" s="87"/>
      <c r="G154" s="87"/>
    </row>
    <row r="155" spans="2:7" x14ac:dyDescent="0.25">
      <c r="B155" s="85"/>
      <c r="C155" s="86"/>
      <c r="D155" s="86"/>
      <c r="E155" s="87"/>
      <c r="F155" s="87"/>
      <c r="G155" s="87"/>
    </row>
    <row r="156" spans="2:7" x14ac:dyDescent="0.25">
      <c r="E156"/>
    </row>
    <row r="157" spans="2:7" x14ac:dyDescent="0.25">
      <c r="E157"/>
    </row>
    <row r="158" spans="2:7" x14ac:dyDescent="0.25">
      <c r="E158"/>
    </row>
    <row r="159" spans="2:7" x14ac:dyDescent="0.25">
      <c r="E159"/>
    </row>
    <row r="160" spans="2:7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</sheetData>
  <mergeCells count="3">
    <mergeCell ref="B11:C11"/>
    <mergeCell ref="B7:C7"/>
    <mergeCell ref="B18:C18"/>
  </mergeCells>
  <pageMargins left="0.7" right="0.7" top="0.75" bottom="0.75" header="0.3" footer="0.3"/>
  <pageSetup paperSize="9" scale="7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Svibanj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Računovdostvo 1</dc:creator>
  <cp:lastModifiedBy>Računovodstvo</cp:lastModifiedBy>
  <cp:lastPrinted>2024-06-18T11:39:19Z</cp:lastPrinted>
  <dcterms:created xsi:type="dcterms:W3CDTF">2024-05-20T07:38:41Z</dcterms:created>
  <dcterms:modified xsi:type="dcterms:W3CDTF">2024-06-19T07:12:08Z</dcterms:modified>
</cp:coreProperties>
</file>