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defaultThemeVersion="124226"/>
  <xr:revisionPtr revIDLastSave="0" documentId="8_{8832CFC9-84CE-47DC-849A-2ABEDEE045A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List1" sheetId="3" r:id="rId2"/>
    <sheet name="Sheet2" sheetId="2" state="hidden" r:id="rId3"/>
  </sheets>
  <definedNames>
    <definedName name="_xlnm._FilterDatabase" localSheetId="0" hidden="1">Sheet1!$A$1:$N$191</definedName>
    <definedName name="CPV_BKB">Sheet2!$D$1:$D$9454</definedName>
    <definedName name="DANE">Sheet2!$B$1:$B$2</definedName>
    <definedName name="_xlnm.Print_Titles" localSheetId="0">Sheet1!$1:$1</definedName>
    <definedName name="_xlnm.Print_Area" localSheetId="0">Sheet1!$A$1:$N$172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calcChain.xml><?xml version="1.0" encoding="utf-8"?>
<calcChain xmlns="http://schemas.openxmlformats.org/spreadsheetml/2006/main">
  <c r="F158" i="1" l="1"/>
  <c r="F117" i="1" l="1"/>
  <c r="F99" i="1" l="1"/>
  <c r="F3" i="1"/>
  <c r="F151" i="1"/>
  <c r="F145" i="1"/>
  <c r="F143" i="1"/>
  <c r="F140" i="1"/>
  <c r="F104" i="1"/>
  <c r="F100" i="1"/>
  <c r="F94" i="1"/>
  <c r="F92" i="1"/>
  <c r="F82" i="1"/>
  <c r="F77" i="1"/>
  <c r="F68" i="1"/>
  <c r="F50" i="1"/>
  <c r="F43" i="1"/>
  <c r="F27" i="1"/>
  <c r="F18" i="1"/>
  <c r="F4" i="1"/>
  <c r="F41" i="1"/>
  <c r="F38" i="1" l="1"/>
  <c r="F147" i="1" l="1"/>
  <c r="E7" i="3" l="1"/>
  <c r="E8" i="3" s="1"/>
</calcChain>
</file>

<file path=xl/sharedStrings.xml><?xml version="1.0" encoding="utf-8"?>
<sst xmlns="http://schemas.openxmlformats.org/spreadsheetml/2006/main" count="10681" uniqueCount="9868">
  <si>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</si>
  <si>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</si>
  <si>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</si>
  <si>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</si>
  <si>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</si>
  <si>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</si>
  <si>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</si>
  <si>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</si>
  <si>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</si>
  <si>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</si>
  <si>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</si>
  <si>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</si>
  <si>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</si>
  <si>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</si>
  <si>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</si>
  <si>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</si>
  <si>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</si>
  <si>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</si>
  <si>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</si>
  <si>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</si>
  <si>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</si>
  <si>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</si>
  <si>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</si>
  <si>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</si>
  <si>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</si>
  <si>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</si>
  <si>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</si>
  <si>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</si>
  <si>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</si>
  <si>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</si>
  <si>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</si>
  <si>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</si>
  <si>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</si>
  <si>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</si>
  <si>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</si>
  <si>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</si>
  <si>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</si>
  <si>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</si>
  <si>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</si>
  <si>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</si>
  <si>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</si>
  <si>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</si>
  <si>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</si>
  <si>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</si>
  <si>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</si>
  <si>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</si>
  <si>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</si>
  <si>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</si>
  <si>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</si>
  <si>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</si>
  <si>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</si>
  <si>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</si>
  <si>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</si>
  <si>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</si>
  <si>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</si>
  <si>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</si>
  <si>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</si>
  <si>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</si>
  <si>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</si>
  <si>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</si>
  <si>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</si>
  <si>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</si>
  <si>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</si>
  <si>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</si>
  <si>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</si>
  <si>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</si>
  <si>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</si>
  <si>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</si>
  <si>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</si>
  <si>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</si>
  <si>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</si>
  <si>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</si>
  <si>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</si>
  <si>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</si>
  <si>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</si>
  <si>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</si>
  <si>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</si>
  <si>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</si>
  <si>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</si>
  <si>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</si>
  <si>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</si>
  <si>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</si>
  <si>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</si>
  <si>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</si>
  <si>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</si>
  <si>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</si>
  <si>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</si>
  <si>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</si>
  <si>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</si>
  <si>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</si>
  <si>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</si>
  <si>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</si>
  <si>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</si>
  <si>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</si>
  <si>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</si>
  <si>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</si>
  <si>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</si>
  <si>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</si>
  <si>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</si>
  <si>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</si>
  <si>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</si>
  <si>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</si>
  <si>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</si>
  <si>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</si>
  <si>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</si>
  <si>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</si>
  <si>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</si>
  <si>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</si>
  <si>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</si>
  <si>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</si>
  <si>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</si>
  <si>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</si>
  <si>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</si>
  <si>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</si>
  <si>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</si>
  <si>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</si>
  <si>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</si>
  <si>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</si>
  <si>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</si>
  <si>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</si>
  <si>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</si>
  <si>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</si>
  <si>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</si>
  <si>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</si>
  <si>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</si>
  <si>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</si>
  <si>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</si>
  <si>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</si>
  <si>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</si>
  <si>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</si>
  <si>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</si>
  <si>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</si>
  <si>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</si>
  <si>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</si>
  <si>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</si>
  <si>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</si>
  <si>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</si>
  <si>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</si>
  <si>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</si>
  <si>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</si>
  <si>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</si>
  <si>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</si>
  <si>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</si>
  <si>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</si>
  <si>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</si>
  <si>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</si>
  <si>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</si>
  <si>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</si>
  <si>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</si>
  <si>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</si>
  <si>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</si>
  <si>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</si>
  <si>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</si>
  <si>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</si>
  <si>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</si>
  <si>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</si>
  <si>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</si>
  <si>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</si>
  <si>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</si>
  <si>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</si>
  <si>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</si>
  <si>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</si>
  <si>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</si>
  <si>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</si>
  <si>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</si>
  <si>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</si>
  <si>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</si>
  <si>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</si>
  <si>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</si>
  <si>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</si>
  <si>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</si>
  <si>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</si>
  <si>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</si>
  <si>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</si>
  <si>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</si>
  <si>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</si>
  <si>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</si>
  <si>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</si>
  <si>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</si>
  <si>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</si>
  <si>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</si>
  <si>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</si>
  <si>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</si>
  <si>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</si>
  <si>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</si>
  <si>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</si>
  <si>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</si>
  <si>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</si>
  <si>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</si>
  <si>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</si>
  <si>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</si>
  <si>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</si>
  <si>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</si>
  <si>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</si>
  <si>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</si>
  <si>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</si>
  <si>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</si>
  <si>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</si>
  <si>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</si>
  <si>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</si>
  <si>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</si>
  <si>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</si>
  <si>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</si>
  <si>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</si>
  <si>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</si>
  <si>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</si>
  <si>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</si>
  <si>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</si>
  <si>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</si>
  <si>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</si>
  <si>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</si>
  <si>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</si>
  <si>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</si>
  <si>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</si>
  <si>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</si>
  <si>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</si>
  <si>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</si>
  <si>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</si>
  <si>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</si>
  <si>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</si>
  <si>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</si>
  <si>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</si>
  <si>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</si>
  <si>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</si>
  <si>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</si>
  <si>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</si>
  <si>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</si>
  <si>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</si>
  <si>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</si>
  <si>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</si>
  <si>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</si>
  <si>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</si>
  <si>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</si>
  <si>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</si>
  <si>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</si>
  <si>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</si>
  <si>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</si>
  <si>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</si>
  <si>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</si>
  <si>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</si>
  <si>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</si>
  <si>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</si>
  <si>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</si>
  <si>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</si>
  <si>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</si>
  <si>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</si>
  <si>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</si>
  <si>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</si>
  <si>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</si>
  <si>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</si>
  <si>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</si>
  <si>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</si>
  <si>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</si>
  <si>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</si>
  <si>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</si>
  <si>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</si>
  <si>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</si>
  <si>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</si>
  <si>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</si>
  <si>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</si>
  <si>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</si>
  <si>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</si>
  <si>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</si>
  <si>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</si>
  <si>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</si>
  <si>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</si>
  <si>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</si>
  <si>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</si>
  <si>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</si>
  <si>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</si>
  <si>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</si>
  <si>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</si>
  <si>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</si>
  <si>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</si>
  <si>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</si>
  <si>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</si>
  <si>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</si>
  <si>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</si>
  <si>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</si>
  <si>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</si>
  <si>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</si>
  <si>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</si>
  <si>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</si>
  <si>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</si>
  <si>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</si>
  <si>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</si>
  <si>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</si>
  <si>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</si>
  <si>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</si>
  <si>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</si>
  <si>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</si>
  <si>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</si>
  <si>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</si>
  <si>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</si>
  <si>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</si>
  <si>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</si>
  <si>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</si>
  <si>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</si>
  <si>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</si>
  <si>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</si>
  <si>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</si>
  <si>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</si>
  <si>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</si>
  <si>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</si>
  <si>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</si>
  <si>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</si>
  <si>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</si>
  <si>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</si>
  <si>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</si>
  <si>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</si>
  <si>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</si>
  <si>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</si>
  <si>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</si>
  <si>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</si>
  <si>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</si>
  <si>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</si>
  <si>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</si>
  <si>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</si>
  <si>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</si>
  <si>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</si>
  <si>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</si>
  <si>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</si>
  <si>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</si>
  <si>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</si>
  <si>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</si>
  <si>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</si>
  <si>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</si>
  <si>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</si>
  <si>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</si>
  <si>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</si>
  <si>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</si>
  <si>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</si>
  <si>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</si>
  <si>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</si>
  <si>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</si>
  <si>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</si>
  <si>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</si>
  <si>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</si>
  <si>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</si>
  <si>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</si>
  <si>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</si>
  <si>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</si>
  <si>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</si>
  <si>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</si>
  <si>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</si>
  <si>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</si>
  <si>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</si>
  <si>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</si>
  <si>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</si>
  <si>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</si>
  <si>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</si>
  <si>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</si>
  <si>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</si>
  <si>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</si>
  <si>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</si>
  <si>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</si>
  <si>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</si>
  <si>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</si>
  <si>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</si>
  <si>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</si>
  <si>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</si>
  <si>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</si>
  <si>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</si>
  <si>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</si>
  <si>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</si>
  <si>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</si>
  <si>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</si>
  <si>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</si>
  <si>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</si>
  <si>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</si>
  <si>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</si>
  <si>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</si>
  <si>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</si>
  <si>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</si>
  <si>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</si>
  <si>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</si>
  <si>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</si>
  <si>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</si>
  <si>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</si>
  <si>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</si>
  <si>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</si>
  <si>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</si>
  <si>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</si>
  <si>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</si>
  <si>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</si>
  <si>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</si>
  <si>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</si>
  <si>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</si>
  <si>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</si>
  <si>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</si>
  <si>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</si>
  <si>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</si>
  <si>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</si>
  <si>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</si>
  <si>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</si>
  <si>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</si>
  <si>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</si>
  <si>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</si>
  <si>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</si>
  <si>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</si>
  <si>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</si>
  <si>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</si>
  <si>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</si>
  <si>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</si>
  <si>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</si>
  <si>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</si>
  <si>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</si>
  <si>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</si>
  <si>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</si>
  <si>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</si>
  <si>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</si>
  <si>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</si>
  <si>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</si>
  <si>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</si>
  <si>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</si>
  <si>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</si>
  <si>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</si>
  <si>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</si>
  <si>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</si>
  <si>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</si>
  <si>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</si>
  <si>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</si>
  <si>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</si>
  <si>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</si>
  <si>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</si>
  <si>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</si>
  <si>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</si>
  <si>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</si>
  <si>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</si>
  <si>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</si>
  <si>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</si>
  <si>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</si>
  <si>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</si>
  <si>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</si>
  <si>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</si>
  <si>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</si>
  <si>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</si>
  <si>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</si>
  <si>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</si>
  <si>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</si>
  <si>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</si>
  <si>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</si>
  <si>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</si>
  <si>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</si>
  <si>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</si>
  <si>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</si>
  <si>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</si>
  <si>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</si>
  <si>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</si>
  <si>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</si>
  <si>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</si>
  <si>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</si>
  <si>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</si>
  <si>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</si>
  <si>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</si>
  <si>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</si>
  <si>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</si>
  <si>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</si>
  <si>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</si>
  <si>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</si>
  <si>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</si>
  <si>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</si>
  <si>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</si>
  <si>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</si>
  <si>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</si>
  <si>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</si>
  <si>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</si>
  <si>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</si>
  <si>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</si>
  <si>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</si>
  <si>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</si>
  <si>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</si>
  <si>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</si>
  <si>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</si>
  <si>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</si>
  <si>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</si>
  <si>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</si>
  <si>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</si>
  <si>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</si>
  <si>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</si>
  <si>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</si>
  <si>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</si>
  <si>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</si>
  <si>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</si>
  <si>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</si>
  <si>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</si>
  <si>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</si>
  <si>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</si>
  <si>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</si>
  <si>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</si>
  <si>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</si>
  <si>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</si>
  <si>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</si>
  <si>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</si>
  <si>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</si>
  <si>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</si>
  <si>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</si>
  <si>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</si>
  <si>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</si>
  <si>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</si>
  <si>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</si>
  <si>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</si>
  <si>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</si>
  <si>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</si>
  <si>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</si>
  <si>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</si>
  <si>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</si>
  <si>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</si>
  <si>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</si>
  <si>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</si>
  <si>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</si>
  <si>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</si>
  <si>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</si>
  <si>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</si>
  <si>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</si>
  <si>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</si>
  <si>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</si>
  <si>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</si>
  <si>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</si>
  <si>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</si>
  <si>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</si>
  <si>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</si>
  <si>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</si>
  <si>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</si>
  <si>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</si>
  <si>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</si>
  <si>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</si>
  <si>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</si>
  <si>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</si>
  <si>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</si>
  <si>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</si>
  <si>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</si>
  <si>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</si>
  <si>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</si>
  <si>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</si>
  <si>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</si>
  <si>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</si>
  <si>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</si>
  <si>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</si>
  <si>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</si>
  <si>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</si>
  <si>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</si>
  <si>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</si>
  <si>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</si>
  <si>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</si>
  <si>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</si>
  <si>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</si>
  <si>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</si>
  <si>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</si>
  <si>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</si>
  <si>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</si>
  <si>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</si>
  <si>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</si>
  <si>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</si>
  <si>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</si>
  <si>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</si>
  <si>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</si>
  <si>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</si>
  <si>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</si>
  <si>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</si>
  <si>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</si>
  <si>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</si>
  <si>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</si>
  <si>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</si>
  <si>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</si>
  <si>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</si>
  <si>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</si>
  <si>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</si>
  <si>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</si>
  <si>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</si>
  <si>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</si>
  <si>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</si>
  <si>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</si>
  <si>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</si>
  <si>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</si>
  <si>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</si>
  <si>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</si>
  <si>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</si>
  <si>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</si>
  <si>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</si>
  <si>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</si>
  <si>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</si>
  <si>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</si>
  <si>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</si>
  <si>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</si>
  <si>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</si>
  <si>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</si>
  <si>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</si>
  <si>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</si>
  <si>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</si>
  <si>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</si>
  <si>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</si>
  <si>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</si>
  <si>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</si>
  <si>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</si>
  <si>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</si>
  <si>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</si>
  <si>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</si>
  <si>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</si>
  <si>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</si>
  <si>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</si>
  <si>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</si>
  <si>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</si>
  <si>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</si>
  <si>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</si>
  <si>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</si>
  <si>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</si>
  <si>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</si>
  <si>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</si>
  <si>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</si>
  <si>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</si>
  <si>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</si>
  <si>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</si>
  <si>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</si>
  <si>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</si>
  <si>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</si>
  <si>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</si>
  <si>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</si>
  <si>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</si>
  <si>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</si>
  <si>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</si>
  <si>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</si>
  <si>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</si>
  <si>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</si>
  <si>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</si>
  <si>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</si>
  <si>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</si>
  <si>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</si>
  <si>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</si>
  <si>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</si>
  <si>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</si>
  <si>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</si>
  <si>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</si>
  <si>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</si>
  <si>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</si>
  <si>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</si>
  <si>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</si>
  <si>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</si>
  <si>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</si>
  <si>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</si>
  <si>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</si>
  <si>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</si>
  <si>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</si>
  <si>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</si>
  <si>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</si>
  <si>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</si>
  <si>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</si>
  <si>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</si>
  <si>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</si>
  <si>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</si>
  <si>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</si>
  <si>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</si>
  <si>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</si>
  <si>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</si>
  <si>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</si>
  <si>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</si>
  <si>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</si>
  <si>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</si>
  <si>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</si>
  <si>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</si>
  <si>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</si>
  <si>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</si>
  <si>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</si>
  <si>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</si>
  <si>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</si>
  <si>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</si>
  <si>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</si>
  <si>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</si>
  <si>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</si>
  <si>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</si>
  <si>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</si>
  <si>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</si>
  <si>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</si>
  <si>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</si>
  <si>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</si>
  <si>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</si>
  <si>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</si>
  <si>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</si>
  <si>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</si>
  <si>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</si>
  <si>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</si>
  <si>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</si>
  <si>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</si>
  <si>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</si>
  <si>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</si>
  <si>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</si>
  <si>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</si>
  <si>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</si>
  <si>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</si>
  <si>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</si>
  <si>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</si>
  <si>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</si>
  <si>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</si>
  <si>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</si>
  <si>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</si>
  <si>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</si>
  <si>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</si>
  <si>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</si>
  <si>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</si>
  <si>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</si>
  <si>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</si>
  <si>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</si>
  <si>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</si>
  <si>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</si>
  <si>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</si>
  <si>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</si>
  <si>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</si>
  <si>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</si>
  <si>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</si>
  <si>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</si>
  <si>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</si>
  <si>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</si>
  <si>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</si>
  <si>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</si>
  <si>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</si>
  <si>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</si>
  <si>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</si>
  <si>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</si>
  <si>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</si>
  <si>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</si>
  <si>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</si>
  <si>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</si>
  <si>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</si>
  <si>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</si>
  <si>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</si>
  <si>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</si>
  <si>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</si>
  <si>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</si>
  <si>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</si>
  <si>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</si>
  <si>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</si>
  <si>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</si>
  <si>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</si>
  <si>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</si>
  <si>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</si>
  <si>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</si>
  <si>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</si>
  <si>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</si>
  <si>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</si>
  <si>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</si>
  <si>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</si>
  <si>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</si>
  <si>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</si>
  <si>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</si>
  <si>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</si>
  <si>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</si>
  <si>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</si>
  <si>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</si>
  <si>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</si>
  <si>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</si>
  <si>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</si>
  <si>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</si>
  <si>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</si>
  <si>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</si>
  <si>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</si>
  <si>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</si>
  <si>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</si>
  <si>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</si>
  <si>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</si>
  <si>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</si>
  <si>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</si>
  <si>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</si>
  <si>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</si>
  <si>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</si>
  <si>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</si>
  <si>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</si>
  <si>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</si>
  <si>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</si>
  <si>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</si>
  <si>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</si>
  <si>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</si>
  <si>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</si>
  <si>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</si>
  <si>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</si>
  <si>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</si>
  <si>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</si>
  <si>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</si>
  <si>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</si>
  <si>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</si>
  <si>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</si>
  <si>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</si>
  <si>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</si>
  <si>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</si>
  <si>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</si>
  <si>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</si>
  <si>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</si>
  <si>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</si>
  <si>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</si>
  <si>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</si>
  <si>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</si>
  <si>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</si>
  <si>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</si>
  <si>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</si>
  <si>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</si>
  <si>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</si>
  <si>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</si>
  <si>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</si>
  <si>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</si>
  <si>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</si>
  <si>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</si>
  <si>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</si>
  <si>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</si>
  <si>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</si>
  <si>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</si>
  <si>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</si>
  <si>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</si>
  <si>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</si>
  <si>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</si>
  <si>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</si>
  <si>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</si>
  <si>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</si>
  <si>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</si>
  <si>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</si>
  <si>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</si>
  <si>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</si>
  <si>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</si>
  <si>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</si>
  <si>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</si>
  <si>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</si>
  <si>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</si>
  <si>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</si>
  <si>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</si>
  <si>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</si>
  <si>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</si>
  <si>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</si>
  <si>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</si>
  <si>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</si>
  <si>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</si>
  <si>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</si>
  <si>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</si>
  <si>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</si>
  <si>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</si>
  <si>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</si>
  <si>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</si>
  <si>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</si>
  <si>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</si>
  <si>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</si>
  <si>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</si>
  <si>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</si>
  <si>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</si>
  <si>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</si>
  <si>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</si>
  <si>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</si>
  <si>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</si>
  <si>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</si>
  <si>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</si>
  <si>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</si>
  <si>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</si>
  <si>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</si>
  <si>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</si>
  <si>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</si>
  <si>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</si>
  <si>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</si>
  <si>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</si>
  <si>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</si>
  <si>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</si>
  <si>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</si>
  <si>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</si>
  <si>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</si>
  <si>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</si>
  <si>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</si>
  <si>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</si>
  <si>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</si>
  <si>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</si>
  <si>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</si>
  <si>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</si>
  <si>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</si>
  <si>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</si>
  <si>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</si>
  <si>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</si>
  <si>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</si>
  <si>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</si>
  <si>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</si>
  <si>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</si>
  <si>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</si>
  <si>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</si>
  <si>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</si>
  <si>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</si>
  <si>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</si>
  <si>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</si>
  <si>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</si>
  <si>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</si>
  <si>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</si>
  <si>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</si>
  <si>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</si>
  <si>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</si>
  <si>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</si>
  <si>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</si>
  <si>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</si>
  <si>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</si>
  <si>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</si>
  <si>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</si>
  <si>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</si>
  <si>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</si>
  <si>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</si>
  <si>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</si>
  <si>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</si>
  <si>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</si>
  <si>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</si>
  <si>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</si>
  <si>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</si>
  <si>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</si>
  <si>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</si>
  <si>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</si>
  <si>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</si>
  <si>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</si>
  <si>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</si>
  <si>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</si>
  <si>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</si>
  <si>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</si>
  <si>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</si>
  <si>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</si>
  <si>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</si>
  <si>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</si>
  <si>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</si>
  <si>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</si>
  <si>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</si>
  <si>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</si>
  <si>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</si>
  <si>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</si>
  <si>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</si>
  <si>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</si>
  <si>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</si>
  <si>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</si>
  <si>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</si>
  <si>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</si>
  <si>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</si>
  <si>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</si>
  <si>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</si>
  <si>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</si>
  <si>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</si>
  <si>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</si>
  <si>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</si>
  <si>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</si>
  <si>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</si>
  <si>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</si>
  <si>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</si>
  <si>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</si>
  <si>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</si>
  <si>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</si>
  <si>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</si>
  <si>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</si>
  <si>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</si>
  <si>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</si>
  <si>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</si>
  <si>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</si>
  <si>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</si>
  <si>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</si>
  <si>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</si>
  <si>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</si>
  <si>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</si>
  <si>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</si>
  <si>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</si>
  <si>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</si>
  <si>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</si>
  <si>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</si>
  <si>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</si>
  <si>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</si>
  <si>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</si>
  <si>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</si>
  <si>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</si>
  <si>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</si>
  <si>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</si>
  <si>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</si>
  <si>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</si>
  <si>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</si>
  <si>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</si>
  <si>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</si>
  <si>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</si>
  <si>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</si>
  <si>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</si>
  <si>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</si>
  <si>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</si>
  <si>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</si>
  <si>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</si>
  <si>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</si>
  <si>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</si>
  <si>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</si>
  <si>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</si>
  <si>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</si>
  <si>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</si>
  <si>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</si>
  <si>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</si>
  <si>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</si>
  <si>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</si>
  <si>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</si>
  <si>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</si>
  <si>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</si>
  <si>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</si>
  <si>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</si>
  <si>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</si>
  <si>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</si>
  <si>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</si>
  <si>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</si>
  <si>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</si>
  <si>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</si>
  <si>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</si>
  <si>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</si>
  <si>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</si>
  <si>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</si>
  <si>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</si>
  <si>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</si>
  <si>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</si>
  <si>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</si>
  <si>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</si>
  <si>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</si>
  <si>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</si>
  <si>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</si>
  <si>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</si>
  <si>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</si>
  <si>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</si>
  <si>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</si>
  <si>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</si>
  <si>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</si>
  <si>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</si>
  <si>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</si>
  <si>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</si>
  <si>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</si>
  <si>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</si>
  <si>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</si>
  <si>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</si>
  <si>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</si>
  <si>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</si>
  <si>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</si>
  <si>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</si>
  <si>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</si>
  <si>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</si>
  <si>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</si>
  <si>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</si>
  <si>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</si>
  <si>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</si>
  <si>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</si>
  <si>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</si>
  <si>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</si>
  <si>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</si>
  <si>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</si>
  <si>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</si>
  <si>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</si>
  <si>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</si>
  <si>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</si>
  <si>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</si>
  <si>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</si>
  <si>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</si>
  <si>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</si>
  <si>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</si>
  <si>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</si>
  <si>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</si>
  <si>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</si>
  <si>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</si>
  <si>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</si>
  <si>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</si>
  <si>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</si>
  <si>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</si>
  <si>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</si>
  <si>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</si>
  <si>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</si>
  <si>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</si>
  <si>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</si>
  <si>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</si>
  <si>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</si>
  <si>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</si>
  <si>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</si>
  <si>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</si>
  <si>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</si>
  <si>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</si>
  <si>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</si>
  <si>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</si>
  <si>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</si>
  <si>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</si>
  <si>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</si>
  <si>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</si>
  <si>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</si>
  <si>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</si>
  <si>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</si>
  <si>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</si>
  <si>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</si>
  <si>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</si>
  <si>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</si>
  <si>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</si>
  <si>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</si>
  <si>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</si>
  <si>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</si>
  <si>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</si>
  <si>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</si>
  <si>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</si>
  <si>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</si>
  <si>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</si>
  <si>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</si>
  <si>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</si>
  <si>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</si>
  <si>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</si>
  <si>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</si>
  <si>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</si>
  <si>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</si>
  <si>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</si>
  <si>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</si>
  <si>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</si>
  <si>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</si>
  <si>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</si>
  <si>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</si>
  <si>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</si>
  <si>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</si>
  <si>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</si>
  <si>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</si>
  <si>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</si>
  <si>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</si>
  <si>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</si>
  <si>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</si>
  <si>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</si>
  <si>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</si>
  <si>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</si>
  <si>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</si>
  <si>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</si>
  <si>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</si>
  <si>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</si>
  <si>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</si>
  <si>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</si>
  <si>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</si>
  <si>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</si>
  <si>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</si>
  <si>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</si>
  <si>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</si>
  <si>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</si>
  <si>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</si>
  <si>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</si>
  <si>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</si>
  <si>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</si>
  <si>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</si>
  <si>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</si>
  <si>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</si>
  <si>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</si>
  <si>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</si>
  <si>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</si>
  <si>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</si>
  <si>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</si>
  <si>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</si>
  <si>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</si>
  <si>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</si>
  <si>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</si>
  <si>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</si>
  <si>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</si>
  <si>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</si>
  <si>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</si>
  <si>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</si>
  <si>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</si>
  <si>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</si>
  <si>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</si>
  <si>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</si>
  <si>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</si>
  <si>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</si>
  <si>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</si>
  <si>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</si>
  <si>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</si>
  <si>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</si>
  <si>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</si>
  <si>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</si>
  <si>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</si>
  <si>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</si>
  <si>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</si>
  <si>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</si>
  <si>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</si>
  <si>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</si>
  <si>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</si>
  <si>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</si>
  <si>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</si>
  <si>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</si>
  <si>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</si>
  <si>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</si>
  <si>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</si>
  <si>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</si>
  <si>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</si>
  <si>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</si>
  <si>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</si>
  <si>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</si>
  <si>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</si>
  <si>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</si>
  <si>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</si>
  <si>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</si>
  <si>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</si>
  <si>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</si>
  <si>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</si>
  <si>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</si>
  <si>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</si>
  <si>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</si>
  <si>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</si>
  <si>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</si>
  <si>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</si>
  <si>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</si>
  <si>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</si>
  <si>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</si>
  <si>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</si>
  <si>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</si>
  <si>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</si>
  <si>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</si>
  <si>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</si>
  <si>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</si>
  <si>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</si>
  <si>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</si>
  <si>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</si>
  <si>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</si>
  <si>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</si>
  <si>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</si>
  <si>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</si>
  <si>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</si>
  <si>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</si>
  <si>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</si>
  <si>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</si>
  <si>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</si>
  <si>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</si>
  <si>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</si>
  <si>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</si>
  <si>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</si>
  <si>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</si>
  <si>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</si>
  <si>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</si>
  <si>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</si>
  <si>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</si>
  <si>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</si>
  <si>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</si>
  <si>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</si>
  <si>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</si>
  <si>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</si>
  <si>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</si>
  <si>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</si>
  <si>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</si>
  <si>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</si>
  <si>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</si>
  <si>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</si>
  <si>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</si>
  <si>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</si>
  <si>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</si>
  <si>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</si>
  <si>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</si>
  <si>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</si>
  <si>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</si>
  <si>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</si>
  <si>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</si>
  <si>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</si>
  <si>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</si>
  <si>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</si>
  <si>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</si>
  <si>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</si>
  <si>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</si>
  <si>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</si>
  <si>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</si>
  <si>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</si>
  <si>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</si>
  <si>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</si>
  <si>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</si>
  <si>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</si>
  <si>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</si>
  <si>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</si>
  <si>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</si>
  <si>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</si>
  <si>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</si>
  <si>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</si>
  <si>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</si>
  <si>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</si>
  <si>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</si>
  <si>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</si>
  <si>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</si>
  <si>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</si>
  <si>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</si>
  <si>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</si>
  <si>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</si>
  <si>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</si>
  <si>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</si>
  <si>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</si>
  <si>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</si>
  <si>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</si>
  <si>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</si>
  <si>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</si>
  <si>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</si>
  <si>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</si>
  <si>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</si>
  <si>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</si>
  <si>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</si>
  <si>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</si>
  <si>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</si>
  <si>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</si>
  <si>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</si>
  <si>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</si>
  <si>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</si>
  <si>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</si>
  <si>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</si>
  <si>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</si>
  <si>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</si>
  <si>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</si>
  <si>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</si>
  <si>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</si>
  <si>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</si>
  <si>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</si>
  <si>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</si>
  <si>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</si>
  <si>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</si>
  <si>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</si>
  <si>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</si>
  <si>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</si>
  <si>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</si>
  <si>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</si>
  <si>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</si>
  <si>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</si>
  <si>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</si>
  <si>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</si>
  <si>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</si>
  <si>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</si>
  <si>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</si>
  <si>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</si>
  <si>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</si>
  <si>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</si>
  <si>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</si>
  <si>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</si>
  <si>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</si>
  <si>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</si>
  <si>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</si>
  <si>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</si>
  <si>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</si>
  <si>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</si>
  <si>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</si>
  <si>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</si>
  <si>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</si>
  <si>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</si>
  <si>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</si>
  <si>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</si>
  <si>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</si>
  <si>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</si>
  <si>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</si>
  <si>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</si>
  <si>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</si>
  <si>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</si>
  <si>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</si>
  <si>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</si>
  <si>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</si>
  <si>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</si>
  <si>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</si>
  <si>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</si>
  <si>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</si>
  <si>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</si>
  <si>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</si>
  <si>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</si>
  <si>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</si>
  <si>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</si>
  <si>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</si>
  <si>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</si>
  <si>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</si>
  <si>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</si>
  <si>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</si>
  <si>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</si>
  <si>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</si>
  <si>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</si>
  <si>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</si>
  <si>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</si>
  <si>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</si>
  <si>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</si>
  <si>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</si>
  <si>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</si>
  <si>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</si>
  <si>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</si>
  <si>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</si>
  <si>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</si>
  <si>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</si>
  <si>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</si>
  <si>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</si>
  <si>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</si>
  <si>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</si>
  <si>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</si>
  <si>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</si>
  <si>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</si>
  <si>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</si>
  <si>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</si>
  <si>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</si>
  <si>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</si>
  <si>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</si>
  <si>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</si>
  <si>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</si>
  <si>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</si>
  <si>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</si>
  <si>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</si>
  <si>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</si>
  <si>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</si>
  <si>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</si>
  <si>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</si>
  <si>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</si>
  <si>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</si>
  <si>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</si>
  <si>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</si>
  <si>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</si>
  <si>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</si>
  <si>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</si>
  <si>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</si>
  <si>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</si>
  <si>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</si>
  <si>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</si>
  <si>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</si>
  <si>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</si>
  <si>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</si>
  <si>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</si>
  <si>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</si>
  <si>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</si>
  <si>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</si>
  <si>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</si>
  <si>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</si>
  <si>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</si>
  <si>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</si>
  <si>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</si>
  <si>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</si>
  <si>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</si>
  <si>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</si>
  <si>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</si>
  <si>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</si>
  <si>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</si>
  <si>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</si>
  <si>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</si>
  <si>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</si>
  <si>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</si>
  <si>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</si>
  <si>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</si>
  <si>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</si>
  <si>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</si>
  <si>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</si>
  <si>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</si>
  <si>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</si>
  <si>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</si>
  <si>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</si>
  <si>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</si>
  <si>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</si>
  <si>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</si>
  <si>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</si>
  <si>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</si>
  <si>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</si>
  <si>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</si>
  <si>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</si>
  <si>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</si>
  <si>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</si>
  <si>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</si>
  <si>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</si>
  <si>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</si>
  <si>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</si>
  <si>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</si>
  <si>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</si>
  <si>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</si>
  <si>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</si>
  <si>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</si>
  <si>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</si>
  <si>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</si>
  <si>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</si>
  <si>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</si>
  <si>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</si>
  <si>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</si>
  <si>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</si>
  <si>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</si>
  <si>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</si>
  <si>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</si>
  <si>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</si>
  <si>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</si>
  <si>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</si>
  <si>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</si>
  <si>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</si>
  <si>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</si>
  <si>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</si>
  <si>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</si>
  <si>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</si>
  <si>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</si>
  <si>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</si>
  <si>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</si>
  <si>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</si>
  <si>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</si>
  <si>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</si>
  <si>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</si>
  <si>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</si>
  <si>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</si>
  <si>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</si>
  <si>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</si>
  <si>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</si>
  <si>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</si>
  <si>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</si>
  <si>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</si>
  <si>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</si>
  <si>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</si>
  <si>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</si>
  <si>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</si>
  <si>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</si>
  <si>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</si>
  <si>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</si>
  <si>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</si>
  <si>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</si>
  <si>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</si>
  <si>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</si>
  <si>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</si>
  <si>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</si>
  <si>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</si>
  <si>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</si>
  <si>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</si>
  <si>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</si>
  <si>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</si>
  <si>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</si>
  <si>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</si>
  <si>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</si>
  <si>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</si>
  <si>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</si>
  <si>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</si>
  <si>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</si>
  <si>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</si>
  <si>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</si>
  <si>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</si>
  <si>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</si>
  <si>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</si>
  <si>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</si>
  <si>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</si>
  <si>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</si>
  <si>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</si>
  <si>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</si>
  <si>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</si>
  <si>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</si>
  <si>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</si>
  <si>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</si>
  <si>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</si>
  <si>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</si>
  <si>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</si>
  <si>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</si>
  <si>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</si>
  <si>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</si>
  <si>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</si>
  <si>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</si>
  <si>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</si>
  <si>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</si>
  <si>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</si>
  <si>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</si>
  <si>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</si>
  <si>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</si>
  <si>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</si>
  <si>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</si>
  <si>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</si>
  <si>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</si>
  <si>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</si>
  <si>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</si>
  <si>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</si>
  <si>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</si>
  <si>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</si>
  <si>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</si>
  <si>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</si>
  <si>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</si>
  <si>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</si>
  <si>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</si>
  <si>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</si>
  <si>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</si>
  <si>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</si>
  <si>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</si>
  <si>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</si>
  <si>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</si>
  <si>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</si>
  <si>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</si>
  <si>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</si>
  <si>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</si>
  <si>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</si>
  <si>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</si>
  <si>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</si>
  <si>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</si>
  <si>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</si>
  <si>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</si>
  <si>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</si>
  <si>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</si>
  <si>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</si>
  <si>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</si>
  <si>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</si>
  <si>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</si>
  <si>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</si>
  <si>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</si>
  <si>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</si>
  <si>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</si>
  <si>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</si>
  <si>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</si>
  <si>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</si>
  <si>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</si>
  <si>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</si>
  <si>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</si>
  <si>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</si>
  <si>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</si>
  <si>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</si>
  <si>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</si>
  <si>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</si>
  <si>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</si>
  <si>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</si>
  <si>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</si>
  <si>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</si>
  <si>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</si>
  <si>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</si>
  <si>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</si>
  <si>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</si>
  <si>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</si>
  <si>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</si>
  <si>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</si>
  <si>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</si>
  <si>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</si>
  <si>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</si>
  <si>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</si>
  <si>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</si>
  <si>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</si>
  <si>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</si>
  <si>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</si>
  <si>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</si>
  <si>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</si>
  <si>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</si>
  <si>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</si>
  <si>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</si>
  <si>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</si>
  <si>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</si>
  <si>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</si>
  <si>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</si>
  <si>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</si>
  <si>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</si>
  <si>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</si>
  <si>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</si>
  <si>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</si>
  <si>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</si>
  <si>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</si>
  <si>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</si>
  <si>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</si>
  <si>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</si>
  <si>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</si>
  <si>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</si>
  <si>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</si>
  <si>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</si>
  <si>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</si>
  <si>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</si>
  <si>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</si>
  <si>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</si>
  <si>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</si>
  <si>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</si>
  <si>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</si>
  <si>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</si>
  <si>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</si>
  <si>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</si>
  <si>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</si>
  <si>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</si>
  <si>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</si>
  <si>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</si>
  <si>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</si>
  <si>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</si>
  <si>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</si>
  <si>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</si>
  <si>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</si>
  <si>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</si>
  <si>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</si>
  <si>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</si>
  <si>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</si>
  <si>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</si>
  <si>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</si>
  <si>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</si>
  <si>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</si>
  <si>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</si>
  <si>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</si>
  <si>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</si>
  <si>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</si>
  <si>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</si>
  <si>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</si>
  <si>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</si>
  <si>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</si>
  <si>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</si>
  <si>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</si>
  <si>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</si>
  <si>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</si>
  <si>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</si>
  <si>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</si>
  <si>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</si>
  <si>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</si>
  <si>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</si>
  <si>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</si>
  <si>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</si>
  <si>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</si>
  <si>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</si>
  <si>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</si>
  <si>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</si>
  <si>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</si>
  <si>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</si>
  <si>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</si>
  <si>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</si>
  <si>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</si>
  <si>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</si>
  <si>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</si>
  <si>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</si>
  <si>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</si>
  <si>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</si>
  <si>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</si>
  <si>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</si>
  <si>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</si>
  <si>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</si>
  <si>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</si>
  <si>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</si>
  <si>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</si>
  <si>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</si>
  <si>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</si>
  <si>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</si>
  <si>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</si>
  <si>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</si>
  <si>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</si>
  <si>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</si>
  <si>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</si>
  <si>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</si>
  <si>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</si>
  <si>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</si>
  <si>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</si>
  <si>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</si>
  <si>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</si>
  <si>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</si>
  <si>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</si>
  <si>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</si>
  <si>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</si>
  <si>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</si>
  <si>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</si>
  <si>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</si>
  <si>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</si>
  <si>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</si>
  <si>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</si>
  <si>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</si>
  <si>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</si>
  <si>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</si>
  <si>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</si>
  <si>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</si>
  <si>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</si>
  <si>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</si>
  <si>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</si>
  <si>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</si>
  <si>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</si>
  <si>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</si>
  <si>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</si>
  <si>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</si>
  <si>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</si>
  <si>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</si>
  <si>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</si>
  <si>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</si>
  <si>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</si>
  <si>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</si>
  <si>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</si>
  <si>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</si>
  <si>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</si>
  <si>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</si>
  <si>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</si>
  <si>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</si>
  <si>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</si>
  <si>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</si>
  <si>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</si>
  <si>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</si>
  <si>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</si>
  <si>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</si>
  <si>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</si>
  <si>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</si>
  <si>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</si>
  <si>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</si>
  <si>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</si>
  <si>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</si>
  <si>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</si>
  <si>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</si>
  <si>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</si>
  <si>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</si>
  <si>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</si>
  <si>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</si>
  <si>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</si>
  <si>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</si>
  <si>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</si>
  <si>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</si>
  <si>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</si>
  <si>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</si>
  <si>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</si>
  <si>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</si>
  <si>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</si>
  <si>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</si>
  <si>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</si>
  <si>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</si>
  <si>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</si>
  <si>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</si>
  <si>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</si>
  <si>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</si>
  <si>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</si>
  <si>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</si>
  <si>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</si>
  <si>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</si>
  <si>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</si>
  <si>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</si>
  <si>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</si>
  <si>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</si>
  <si>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</si>
  <si>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</si>
  <si>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</si>
  <si>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</si>
  <si>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</si>
  <si>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</si>
  <si>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</si>
  <si>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</si>
  <si>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</si>
  <si>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</si>
  <si>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</si>
  <si>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</si>
  <si>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</si>
  <si>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</si>
  <si>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</si>
  <si>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</si>
  <si>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</si>
  <si>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</si>
  <si>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</si>
  <si>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</si>
  <si>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</si>
  <si>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</si>
  <si>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</si>
  <si>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</si>
  <si>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</si>
  <si>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</si>
  <si>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</si>
  <si>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</si>
  <si>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</si>
  <si>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</si>
  <si>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</si>
  <si>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</si>
  <si>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</si>
  <si>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</si>
  <si>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</si>
  <si>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</si>
  <si>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</si>
  <si>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</si>
  <si>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</si>
  <si>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</si>
  <si>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</si>
  <si>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</si>
  <si>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</si>
  <si>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</si>
  <si>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</si>
  <si>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</si>
  <si>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</si>
  <si>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</si>
  <si>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</si>
  <si>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</si>
  <si>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</si>
  <si>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</si>
  <si>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</si>
  <si>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</si>
  <si>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</si>
  <si>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</si>
  <si>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</si>
  <si>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</si>
  <si>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</si>
  <si>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</si>
  <si>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</si>
  <si>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</si>
  <si>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</si>
  <si>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</si>
  <si>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</si>
  <si>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</si>
  <si>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</si>
  <si>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</si>
  <si>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</si>
  <si>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</si>
  <si>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</si>
  <si>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</si>
  <si>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</si>
  <si>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</si>
  <si>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</si>
  <si>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</si>
  <si>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</si>
  <si>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</si>
  <si>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</si>
  <si>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</si>
  <si>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</si>
  <si>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</si>
  <si>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</si>
  <si>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</si>
  <si>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</si>
  <si>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</si>
  <si>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</si>
  <si>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</si>
  <si>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</si>
  <si>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</si>
  <si>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</si>
  <si>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</si>
  <si>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</si>
  <si>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</si>
  <si>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</si>
  <si>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</si>
  <si>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</si>
  <si>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</si>
  <si>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</si>
  <si>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</si>
  <si>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</si>
  <si>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</si>
  <si>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</si>
  <si>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</si>
  <si>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</si>
  <si>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</si>
  <si>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</si>
  <si>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</si>
  <si>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</si>
  <si>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</si>
  <si>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</si>
  <si>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</si>
  <si>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</si>
  <si>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</si>
  <si>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</si>
  <si>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</si>
  <si>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</si>
  <si>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</si>
  <si>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</si>
  <si>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</si>
  <si>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</si>
  <si>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</si>
  <si>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</si>
  <si>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</si>
  <si>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</si>
  <si>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</si>
  <si>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</si>
  <si>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</si>
  <si>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</si>
  <si>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</si>
  <si>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</si>
  <si>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</si>
  <si>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</si>
  <si>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</si>
  <si>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</si>
  <si>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</si>
  <si>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</si>
  <si>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</si>
  <si>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</si>
  <si>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</si>
  <si>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</si>
  <si>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</si>
  <si>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</si>
  <si>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</si>
  <si>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</si>
  <si>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</si>
  <si>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</si>
  <si>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</si>
  <si>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</si>
  <si>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</si>
  <si>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</si>
  <si>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</si>
  <si>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</si>
  <si>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</si>
  <si>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</si>
  <si>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</si>
  <si>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</si>
  <si>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</si>
  <si>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</si>
  <si>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</si>
  <si>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</si>
  <si>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</si>
  <si>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</si>
  <si>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</si>
  <si>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</si>
  <si>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</si>
  <si>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</si>
  <si>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</si>
  <si>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</si>
  <si>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</si>
  <si>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</si>
  <si>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</si>
  <si>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</si>
  <si>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</si>
  <si>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</si>
  <si>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</si>
  <si>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</si>
  <si>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</si>
  <si>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</si>
  <si>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</si>
  <si>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</si>
  <si>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</si>
  <si>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</si>
  <si>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</si>
  <si>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</si>
  <si>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</si>
  <si>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</si>
  <si>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</si>
  <si>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</si>
  <si>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</si>
  <si>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</si>
  <si>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</si>
  <si>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</si>
  <si>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</si>
  <si>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</si>
  <si>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</si>
  <si>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</si>
  <si>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</si>
  <si>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</si>
  <si>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</si>
  <si>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</si>
  <si>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</si>
  <si>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</si>
  <si>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</si>
  <si>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</si>
  <si>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</si>
  <si>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</si>
  <si>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</si>
  <si>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</si>
  <si>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</si>
  <si>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</si>
  <si>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</si>
  <si>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</si>
  <si>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</si>
  <si>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</si>
  <si>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</si>
  <si>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</si>
  <si>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</si>
  <si>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</si>
  <si>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</si>
  <si>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</si>
  <si>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</si>
  <si>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</si>
  <si>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</si>
  <si>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</si>
  <si>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</si>
  <si>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</si>
  <si>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</si>
  <si>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</si>
  <si>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</si>
  <si>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</si>
  <si>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</si>
  <si>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</si>
  <si>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</si>
  <si>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</si>
  <si>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</si>
  <si>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</si>
  <si>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</si>
  <si>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</si>
  <si>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</si>
  <si>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</si>
  <si>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</si>
  <si>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</si>
  <si>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</si>
  <si>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</si>
  <si>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</si>
  <si>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</si>
  <si>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</si>
  <si>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</si>
  <si>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</si>
  <si>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</si>
  <si>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</si>
  <si>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</si>
  <si>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</si>
  <si>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</si>
  <si>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</si>
  <si>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</si>
  <si>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</si>
  <si>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</si>
  <si>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</si>
  <si>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</si>
  <si>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</si>
  <si>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</si>
  <si>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</si>
  <si>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</si>
  <si>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</si>
  <si>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</si>
  <si>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</si>
  <si>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</si>
  <si>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</si>
  <si>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</si>
  <si>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</si>
  <si>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</si>
  <si>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</si>
  <si>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</si>
  <si>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</si>
  <si>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</si>
  <si>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</si>
  <si>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</si>
  <si>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</si>
  <si>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</si>
  <si>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</si>
  <si>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</si>
  <si>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</si>
  <si>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</si>
  <si>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</si>
  <si>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</si>
  <si>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</si>
  <si>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</si>
  <si>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</si>
  <si>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</si>
  <si>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</si>
  <si>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</si>
  <si>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</si>
  <si>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</si>
  <si>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</si>
  <si>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</si>
  <si>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</si>
  <si>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</si>
  <si>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</si>
  <si>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</si>
  <si>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</si>
  <si>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</si>
  <si>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</si>
  <si>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</si>
  <si>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</si>
  <si>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</si>
  <si>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</si>
  <si>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</si>
  <si>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</si>
  <si>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</si>
  <si>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</si>
  <si>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</si>
  <si>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</si>
  <si>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</si>
  <si>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</si>
  <si>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</si>
  <si>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</si>
  <si>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</si>
  <si>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</si>
  <si>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</si>
  <si>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</si>
  <si>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</si>
  <si>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</si>
  <si>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</si>
  <si>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</si>
  <si>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</si>
  <si>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</si>
  <si>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</si>
  <si>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</si>
  <si>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</si>
  <si>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</si>
  <si>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</si>
  <si>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</si>
  <si>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</si>
  <si>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</si>
  <si>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</si>
  <si>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</si>
  <si>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</si>
  <si>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</si>
  <si>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</si>
  <si>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</si>
  <si>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</si>
  <si>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</si>
  <si>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</si>
  <si>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</si>
  <si>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</si>
  <si>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</si>
  <si>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</si>
  <si>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</si>
  <si>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</si>
  <si>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</si>
  <si>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</si>
  <si>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</si>
  <si>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</si>
  <si>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</si>
  <si>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</si>
  <si>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</si>
  <si>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</si>
  <si>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</si>
  <si>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</si>
  <si>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</si>
  <si>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</si>
  <si>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</si>
  <si>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</si>
  <si>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</si>
  <si>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</si>
  <si>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</si>
  <si>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</si>
  <si>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</si>
  <si>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</si>
  <si>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</si>
  <si>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</si>
  <si>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</si>
  <si>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</si>
  <si>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</si>
  <si>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</si>
  <si>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</si>
  <si>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</si>
  <si>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</si>
  <si>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</si>
  <si>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</si>
  <si>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</si>
  <si>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</si>
  <si>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</si>
  <si>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</si>
  <si>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</si>
  <si>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</si>
  <si>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</si>
  <si>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</si>
  <si>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</si>
  <si>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</si>
  <si>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</si>
  <si>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</si>
  <si>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</si>
  <si>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</si>
  <si>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</si>
  <si>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</si>
  <si>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</si>
  <si>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</si>
  <si>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</si>
  <si>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</si>
  <si>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</si>
  <si>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</si>
  <si>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</si>
  <si>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</si>
  <si>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</si>
  <si>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</si>
  <si>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</si>
  <si>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</si>
  <si>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</si>
  <si>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</si>
  <si>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</si>
  <si>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</si>
  <si>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</si>
  <si>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</si>
  <si>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</si>
  <si>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</si>
  <si>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</si>
  <si>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</si>
  <si>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</si>
  <si>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</si>
  <si>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</si>
  <si>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</si>
  <si>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</si>
  <si>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</si>
  <si>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</si>
  <si>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</si>
  <si>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</si>
  <si>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</si>
  <si>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</si>
  <si>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</si>
  <si>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</si>
  <si>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</si>
  <si>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</si>
  <si>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</si>
  <si>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</si>
  <si>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</si>
  <si>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</si>
  <si>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</si>
  <si>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</si>
  <si>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</si>
  <si>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</si>
  <si>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</si>
  <si>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</si>
  <si>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</si>
  <si>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</si>
  <si>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</si>
  <si>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</si>
  <si>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</si>
  <si>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</si>
  <si>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</si>
  <si>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</si>
  <si>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</si>
  <si>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</si>
  <si>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</si>
  <si>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</si>
  <si>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</si>
  <si>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</si>
  <si>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</si>
  <si>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</si>
  <si>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</si>
  <si>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</si>
  <si>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</si>
  <si>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</si>
  <si>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</si>
  <si>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</si>
  <si>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</si>
  <si>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</si>
  <si>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</si>
  <si>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</si>
  <si>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</si>
  <si>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</si>
  <si>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</si>
  <si>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</si>
  <si>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</si>
  <si>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</si>
  <si>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</si>
  <si>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</si>
  <si>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</si>
  <si>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</si>
  <si>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</si>
  <si>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</si>
  <si>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</si>
  <si>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</si>
  <si>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</si>
  <si>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</si>
  <si>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</si>
  <si>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</si>
  <si>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</si>
  <si>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</si>
  <si>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</si>
  <si>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</si>
  <si>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</si>
  <si>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</si>
  <si>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</si>
  <si>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</si>
  <si>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</si>
  <si>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</si>
  <si>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</si>
  <si>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</si>
  <si>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</si>
  <si>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</si>
  <si>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</si>
  <si>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</si>
  <si>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</si>
  <si>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</si>
  <si>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</si>
  <si>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</si>
  <si>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</si>
  <si>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</si>
  <si>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</si>
  <si>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</si>
  <si>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</si>
  <si>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</si>
  <si>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</si>
  <si>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</si>
  <si>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</si>
  <si>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</si>
  <si>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</si>
  <si>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</si>
  <si>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</si>
  <si>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</si>
  <si>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</si>
  <si>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</si>
  <si>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</si>
  <si>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</si>
  <si>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</si>
  <si>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</si>
  <si>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</si>
  <si>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</si>
  <si>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</si>
  <si>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</si>
  <si>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</si>
  <si>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</si>
  <si>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</si>
  <si>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</si>
  <si>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</si>
  <si>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</si>
  <si>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</si>
  <si>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</si>
  <si>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</si>
  <si>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</si>
  <si>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</si>
  <si>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</si>
  <si>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</si>
  <si>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</si>
  <si>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</si>
  <si>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</si>
  <si>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</si>
  <si>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</si>
  <si>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</si>
  <si>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</si>
  <si>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</si>
  <si>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</si>
  <si>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</si>
  <si>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</si>
  <si>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</si>
  <si>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</si>
  <si>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</si>
  <si>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</si>
  <si>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</si>
  <si>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</si>
  <si>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</si>
  <si>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</si>
  <si>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</si>
  <si>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</si>
  <si>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</si>
  <si>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</si>
  <si>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</si>
  <si>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</si>
  <si>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</si>
  <si>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</si>
  <si>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</si>
  <si>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</si>
  <si>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</si>
  <si>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</si>
  <si>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</si>
  <si>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</si>
  <si>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</si>
  <si>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</si>
  <si>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</si>
  <si>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</si>
  <si>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</si>
  <si>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</si>
  <si>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</si>
  <si>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</si>
  <si>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</si>
  <si>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</si>
  <si>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</si>
  <si>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</si>
  <si>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</si>
  <si>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</si>
  <si>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</si>
  <si>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</si>
  <si>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</si>
  <si>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</si>
  <si>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</si>
  <si>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</si>
  <si>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</si>
  <si>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</si>
  <si>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</si>
  <si>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</si>
  <si>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</si>
  <si>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</si>
  <si>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</si>
  <si>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</si>
  <si>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</si>
  <si>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</si>
  <si>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</si>
  <si>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</si>
  <si>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</si>
  <si>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</si>
  <si>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</si>
  <si>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</si>
  <si>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</si>
  <si>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</si>
  <si>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</si>
  <si>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</si>
  <si>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</si>
  <si>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</si>
  <si>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</si>
  <si>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</si>
  <si>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</si>
  <si>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</si>
  <si>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</si>
  <si>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</si>
  <si>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</si>
  <si>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</si>
  <si>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</si>
  <si>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</si>
  <si>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</si>
  <si>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</si>
  <si>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</si>
  <si>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</si>
  <si>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</si>
  <si>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</si>
  <si>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</si>
  <si>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</si>
  <si>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</si>
  <si>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</si>
  <si>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</si>
  <si>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</si>
  <si>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</si>
  <si>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</si>
  <si>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</si>
  <si>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</si>
  <si>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</si>
  <si>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</si>
  <si>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</si>
  <si>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</si>
  <si>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</si>
  <si>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</si>
  <si>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</si>
  <si>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</si>
  <si>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</si>
  <si>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</si>
  <si>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</si>
  <si>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</si>
  <si>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</si>
  <si>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</si>
  <si>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</si>
  <si>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</si>
  <si>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</si>
  <si>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</si>
  <si>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</si>
  <si>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</si>
  <si>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</si>
  <si>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</si>
  <si>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</si>
  <si>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</si>
  <si>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</si>
  <si>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</si>
  <si>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</si>
  <si>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</si>
  <si>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</si>
  <si>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</si>
  <si>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</si>
  <si>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</si>
  <si>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</si>
  <si>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</si>
  <si>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</si>
  <si>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</si>
  <si>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</si>
  <si>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</si>
  <si>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</si>
  <si>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</si>
  <si>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</si>
  <si>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</si>
  <si>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</si>
  <si>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</si>
  <si>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</si>
  <si>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</si>
  <si>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</si>
  <si>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</si>
  <si>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</si>
  <si>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</si>
  <si>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</si>
  <si>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</si>
  <si>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</si>
  <si>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</si>
  <si>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</si>
  <si>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</si>
  <si>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</si>
  <si>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</si>
  <si>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</si>
  <si>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</si>
  <si>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</si>
  <si>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</si>
  <si>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</si>
  <si>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</si>
  <si>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</si>
  <si>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</si>
  <si>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</si>
  <si>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</si>
  <si>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</si>
  <si>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</si>
  <si>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</si>
  <si>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</si>
  <si>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</si>
  <si>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</si>
  <si>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</si>
  <si>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</si>
  <si>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</si>
  <si>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</si>
  <si>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</si>
  <si>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</si>
  <si>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</si>
  <si>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</si>
  <si>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</si>
  <si>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</si>
  <si>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</si>
  <si>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</si>
  <si>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</si>
  <si>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</si>
  <si>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</si>
  <si>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</si>
  <si>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</si>
  <si>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</si>
  <si>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</si>
  <si>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</si>
  <si>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</si>
  <si>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</si>
  <si>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</si>
  <si>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</si>
  <si>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</si>
  <si>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</si>
  <si>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</si>
  <si>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</si>
  <si>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</si>
  <si>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</si>
  <si>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</si>
  <si>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</si>
  <si>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</si>
  <si>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</si>
  <si>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</si>
  <si>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</si>
  <si>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</si>
  <si>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</si>
  <si>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</si>
  <si>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</si>
  <si>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</si>
  <si>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</si>
  <si>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</si>
  <si>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</si>
  <si>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</si>
  <si>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</si>
  <si>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</si>
  <si>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</si>
  <si>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</si>
  <si>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</si>
  <si>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</si>
  <si>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</si>
  <si>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</si>
  <si>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</si>
  <si>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</si>
  <si>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</si>
  <si>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</si>
  <si>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</si>
  <si>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</si>
  <si>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</si>
  <si>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</si>
  <si>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</si>
  <si>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</si>
  <si>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</si>
  <si>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</si>
  <si>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</si>
  <si>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</si>
  <si>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</si>
  <si>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</si>
  <si>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</si>
  <si>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</si>
  <si>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</si>
  <si>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</si>
  <si>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</si>
  <si>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</si>
  <si>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</si>
  <si>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</si>
  <si>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</si>
  <si>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</si>
  <si>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</si>
  <si>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</si>
  <si>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</si>
  <si>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</si>
  <si>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</si>
  <si>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</si>
  <si>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</si>
  <si>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</si>
  <si>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</si>
  <si>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</si>
  <si>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</si>
  <si>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</si>
  <si>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</si>
  <si>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</si>
  <si>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</si>
  <si>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</si>
  <si>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</si>
  <si>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</si>
  <si>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</si>
  <si>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</si>
  <si>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</si>
  <si>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</si>
  <si>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</si>
  <si>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</si>
  <si>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</si>
  <si>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</si>
  <si>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</si>
  <si>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</si>
  <si>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</si>
  <si>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</si>
  <si>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</si>
  <si>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</si>
  <si>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</si>
  <si>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</si>
  <si>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</si>
  <si>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</si>
  <si>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</si>
  <si>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</si>
  <si>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</si>
  <si>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</si>
  <si>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</si>
  <si>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</si>
  <si>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</si>
  <si>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</si>
  <si>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</si>
  <si>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</si>
  <si>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</si>
  <si>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</si>
  <si>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</si>
  <si>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</si>
  <si>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</si>
  <si>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</si>
  <si>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</si>
  <si>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</si>
  <si>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</si>
  <si>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</si>
  <si>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</si>
  <si>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</si>
  <si>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</si>
  <si>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</si>
  <si>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</si>
  <si>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</si>
  <si>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</si>
  <si>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</si>
  <si>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</si>
  <si>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</si>
  <si>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</si>
  <si>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</si>
  <si>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</si>
  <si>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</si>
  <si>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</si>
  <si>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</si>
  <si>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</si>
  <si>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</si>
  <si>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</si>
  <si>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</si>
  <si>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</si>
  <si>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</si>
  <si>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</si>
  <si>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</si>
  <si>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</si>
  <si>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</si>
  <si>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</si>
  <si>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</si>
  <si>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</si>
  <si>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</si>
  <si>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</si>
  <si>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</si>
  <si>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</si>
  <si>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</si>
  <si>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</si>
  <si>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</si>
  <si>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</si>
  <si>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</si>
  <si>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</si>
  <si>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</si>
  <si>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</si>
  <si>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</si>
  <si>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</si>
  <si>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</si>
  <si>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</si>
  <si>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</si>
  <si>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</si>
  <si>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</si>
  <si>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</si>
  <si>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</si>
  <si>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</si>
  <si>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</si>
  <si>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</si>
  <si>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</si>
  <si>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</si>
  <si>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</si>
  <si>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</si>
  <si>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</si>
  <si>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</si>
  <si>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</si>
  <si>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</si>
  <si>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</si>
  <si>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</si>
  <si>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</si>
  <si>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</si>
  <si>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</si>
  <si>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</si>
  <si>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</si>
  <si>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</si>
  <si>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</si>
  <si>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</si>
  <si>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</si>
  <si>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</si>
  <si>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</si>
  <si>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</si>
  <si>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</si>
  <si>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</si>
  <si>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</si>
  <si>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</si>
  <si>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</si>
  <si>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</si>
  <si>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</si>
  <si>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</si>
  <si>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</si>
  <si>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</si>
  <si>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</si>
  <si>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</si>
  <si>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</si>
  <si>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</si>
  <si>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</si>
  <si>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</si>
  <si>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</si>
  <si>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</si>
  <si>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</si>
  <si>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</si>
  <si>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</si>
  <si>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</si>
  <si>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</si>
  <si>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</si>
  <si>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</si>
  <si>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</si>
  <si>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</si>
  <si>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</si>
  <si>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</si>
  <si>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</si>
  <si>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</si>
  <si>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</si>
  <si>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</si>
  <si>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</si>
  <si>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</si>
  <si>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</si>
  <si>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</si>
  <si>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</si>
  <si>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</si>
  <si>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</si>
  <si>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</si>
  <si>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</si>
  <si>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</si>
  <si>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</si>
  <si>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</si>
  <si>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</si>
  <si>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</si>
  <si>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</si>
  <si>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</si>
  <si>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</si>
  <si>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</si>
  <si>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</si>
  <si>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</si>
  <si>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</si>
  <si>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</si>
  <si>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</si>
  <si>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</si>
  <si>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</si>
  <si>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</si>
  <si>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</si>
  <si>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</si>
  <si>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</si>
  <si>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</si>
  <si>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</si>
  <si>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</si>
  <si>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</si>
  <si>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</si>
  <si>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</si>
  <si>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</si>
  <si>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</si>
  <si>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</si>
  <si>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</si>
  <si>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</si>
  <si>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</si>
  <si>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</si>
  <si>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</si>
  <si>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</si>
  <si>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</si>
  <si>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</si>
  <si>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</si>
  <si>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</si>
  <si>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</si>
  <si>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</si>
  <si>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</si>
  <si>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</si>
  <si>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</si>
  <si>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</si>
  <si>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</si>
  <si>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</si>
  <si>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</si>
  <si>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</si>
  <si>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</si>
  <si>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</si>
  <si>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</si>
  <si>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</si>
  <si>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</si>
  <si>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</si>
  <si>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</si>
  <si>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</si>
  <si>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</si>
  <si>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</si>
  <si>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</si>
  <si>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</si>
  <si>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</si>
  <si>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</si>
  <si>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</si>
  <si>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</si>
  <si>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</si>
  <si>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</si>
  <si>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</si>
  <si>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</si>
  <si>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</si>
  <si>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</si>
  <si>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</si>
  <si>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</si>
  <si>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</si>
  <si>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</si>
  <si>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</si>
  <si>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</si>
  <si>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</si>
  <si>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</si>
  <si>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</si>
  <si>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</si>
  <si>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</si>
  <si>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</si>
  <si>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</si>
  <si>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</si>
  <si>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</si>
  <si>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</si>
  <si>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</si>
  <si>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</si>
  <si>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</si>
  <si>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</si>
  <si>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</si>
  <si>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</si>
  <si>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</si>
  <si>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</si>
  <si>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</si>
  <si>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</si>
  <si>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</si>
  <si>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</si>
  <si>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</si>
  <si>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</si>
  <si>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</si>
  <si>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</si>
  <si>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</si>
  <si>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</si>
  <si>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</si>
  <si>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</si>
  <si>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</si>
  <si>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</si>
  <si>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</si>
  <si>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</si>
  <si>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</si>
  <si>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</si>
  <si>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</si>
  <si>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</si>
  <si>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</si>
  <si>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</si>
  <si>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</si>
  <si>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</si>
  <si>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</si>
  <si>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</si>
  <si>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</si>
  <si>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</si>
  <si>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</si>
  <si>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</si>
  <si>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</si>
  <si>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</si>
  <si>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</si>
  <si>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</si>
  <si>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</si>
  <si>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</si>
  <si>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</si>
  <si>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</si>
  <si>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</si>
  <si>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</si>
  <si>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</si>
  <si>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</si>
  <si>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</si>
  <si>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</si>
  <si>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</si>
  <si>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</si>
  <si>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</si>
  <si>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</si>
  <si>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</si>
  <si>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</si>
  <si>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</si>
  <si>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</si>
  <si>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</si>
  <si>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</si>
  <si>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</si>
  <si>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</si>
  <si>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</si>
  <si>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</si>
  <si>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</si>
  <si>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</si>
  <si>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</si>
  <si>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</si>
  <si>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</si>
  <si>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</si>
  <si>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</si>
  <si>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</si>
  <si>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</si>
  <si>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</si>
  <si>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</si>
  <si>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</si>
  <si>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</si>
  <si>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</si>
  <si>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</si>
  <si>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</si>
  <si>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</si>
  <si>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</si>
  <si>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</si>
  <si>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</si>
  <si>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</si>
  <si>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</si>
  <si>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</si>
  <si>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</si>
  <si>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</si>
  <si>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</si>
  <si>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</si>
  <si>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</si>
  <si>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</si>
  <si>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</si>
  <si>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</si>
  <si>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</si>
  <si>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</si>
  <si>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</si>
  <si>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</si>
  <si>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</si>
  <si>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</si>
  <si>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</si>
  <si>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</si>
  <si>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</si>
  <si>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</si>
  <si>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</si>
  <si>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</si>
  <si>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</si>
  <si>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</si>
  <si>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</si>
  <si>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</si>
  <si>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</si>
  <si>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</si>
  <si>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</si>
  <si>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</si>
  <si>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</si>
  <si>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</si>
  <si>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</si>
  <si>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</si>
  <si>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</si>
  <si>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</si>
  <si>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</si>
  <si>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</si>
  <si>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</si>
  <si>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</si>
  <si>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</si>
  <si>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</si>
  <si>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</si>
  <si>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</si>
  <si>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</si>
  <si>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</si>
  <si>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</si>
  <si>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</si>
  <si>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</si>
  <si>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</si>
  <si>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</si>
  <si>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</si>
  <si>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</si>
  <si>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</si>
  <si>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</si>
  <si>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</si>
  <si>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</si>
  <si>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</si>
  <si>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</si>
  <si>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</si>
  <si>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</si>
  <si>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</si>
  <si>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</si>
  <si>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</si>
  <si>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</si>
  <si>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</si>
  <si>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</si>
  <si>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</si>
  <si>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</si>
  <si>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</si>
  <si>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</si>
  <si>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</si>
  <si>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</si>
  <si>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</si>
  <si>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</si>
  <si>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</si>
  <si>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</si>
  <si>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</si>
  <si>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</si>
  <si>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</si>
  <si>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</si>
  <si>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</si>
  <si>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</si>
  <si>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</si>
  <si>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</si>
  <si>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</si>
  <si>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</si>
  <si>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</si>
  <si>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</si>
  <si>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</si>
  <si>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</si>
  <si>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</si>
  <si>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</si>
  <si>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</si>
  <si>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</si>
  <si>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</si>
  <si>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</si>
  <si>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</si>
  <si>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</si>
  <si>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</si>
  <si>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</si>
  <si>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</si>
  <si>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</si>
  <si>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</si>
  <si>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</si>
  <si>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</si>
  <si>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</si>
  <si>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</si>
  <si>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</si>
  <si>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</si>
  <si>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</si>
  <si>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</si>
  <si>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</si>
  <si>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</si>
  <si>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</si>
  <si>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</si>
  <si>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</si>
  <si>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</si>
  <si>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</si>
  <si>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</si>
  <si>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</si>
  <si>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</si>
  <si>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</si>
  <si>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</si>
  <si>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</si>
  <si>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</si>
  <si>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</si>
  <si>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</si>
  <si>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</si>
  <si>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</si>
  <si>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</si>
  <si>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</si>
  <si>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</si>
  <si>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</si>
  <si>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</si>
  <si>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</si>
  <si>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</si>
  <si>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</si>
  <si>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</si>
  <si>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</si>
  <si>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</si>
  <si>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</si>
  <si>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</si>
  <si>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</si>
  <si>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</si>
  <si>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</si>
  <si>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</si>
  <si>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</si>
  <si>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</si>
  <si>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</si>
  <si>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</si>
  <si>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</si>
  <si>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</si>
  <si>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</si>
  <si>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</si>
  <si>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</si>
  <si>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</si>
  <si>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</si>
  <si>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</si>
  <si>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</si>
  <si>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</si>
  <si>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</si>
  <si>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</si>
  <si>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</si>
  <si>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</si>
  <si>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</si>
  <si>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</si>
  <si>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</si>
  <si>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</si>
  <si>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</si>
  <si>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</si>
  <si>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</si>
  <si>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</si>
  <si>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</si>
  <si>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</si>
  <si>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</si>
  <si>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</si>
  <si>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</si>
  <si>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</si>
  <si>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</si>
  <si>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</si>
  <si>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</si>
  <si>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</si>
  <si>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</si>
  <si>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</si>
  <si>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</si>
  <si>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</si>
  <si>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</si>
  <si>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</si>
  <si>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</si>
  <si>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</si>
  <si>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</si>
  <si>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</si>
  <si>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</si>
  <si>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</si>
  <si>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</si>
  <si>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</si>
  <si>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</si>
  <si>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</si>
  <si>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</si>
  <si>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</si>
  <si>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</si>
  <si>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</si>
  <si>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</si>
  <si>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</si>
  <si>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</si>
  <si>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</si>
  <si>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</si>
  <si>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</si>
  <si>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</si>
  <si>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</si>
  <si>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</si>
  <si>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</si>
  <si>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</si>
  <si>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</si>
  <si>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</si>
  <si>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</si>
  <si>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</si>
  <si>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</si>
  <si>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</si>
  <si>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</si>
  <si>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</si>
  <si>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</si>
  <si>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</si>
  <si>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</si>
  <si>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</si>
  <si>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</si>
  <si>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</si>
  <si>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</si>
  <si>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</si>
  <si>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</si>
  <si>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</si>
  <si>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</si>
  <si>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</si>
  <si>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</si>
  <si>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</si>
  <si>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</si>
  <si>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</si>
  <si>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</si>
  <si>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</si>
  <si>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</si>
  <si>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</si>
  <si>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</si>
  <si>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</si>
  <si>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</si>
  <si>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</si>
  <si>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</si>
  <si>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</si>
  <si>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</si>
  <si>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</si>
  <si>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</si>
  <si>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</si>
  <si>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</si>
  <si>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</si>
  <si>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</si>
  <si>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</si>
  <si>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</si>
  <si>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</si>
  <si>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</si>
  <si>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</si>
  <si>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</si>
  <si>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</si>
  <si>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</si>
  <si>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</si>
  <si>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</si>
  <si>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</si>
  <si>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</si>
  <si>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</si>
  <si>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</si>
  <si>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</si>
  <si>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</si>
  <si>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</si>
  <si>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</si>
  <si>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</si>
  <si>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</si>
  <si>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</si>
  <si>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</si>
  <si>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</si>
  <si>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</si>
  <si>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</si>
  <si>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</si>
  <si>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</si>
  <si>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</si>
  <si>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</si>
  <si>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</si>
  <si>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</si>
  <si>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</si>
  <si>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</si>
  <si>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</si>
  <si>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</si>
  <si>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</si>
  <si>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</si>
  <si>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</si>
  <si>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</si>
  <si>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</si>
  <si>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</si>
  <si>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</si>
  <si>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</si>
  <si>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</si>
  <si>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</si>
  <si>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</si>
  <si>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</si>
  <si>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</si>
  <si>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</si>
  <si>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</si>
  <si>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</si>
  <si>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</si>
  <si>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</si>
  <si>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</si>
  <si>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</si>
  <si>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</si>
  <si>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</si>
  <si>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</si>
  <si>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</si>
  <si>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</si>
  <si>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</si>
  <si>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</si>
  <si>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</si>
  <si>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</si>
  <si>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</si>
  <si>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</si>
  <si>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</si>
  <si>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</si>
  <si>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</si>
  <si>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</si>
  <si>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</si>
  <si>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</si>
  <si>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</si>
  <si>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</si>
  <si>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</si>
  <si>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</si>
  <si>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</si>
  <si>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</si>
  <si>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</si>
  <si>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</si>
  <si>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</si>
  <si>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</si>
  <si>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</si>
  <si>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</si>
  <si>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</si>
  <si>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</si>
  <si>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</si>
  <si>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</si>
  <si>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</si>
  <si>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</si>
  <si>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</si>
  <si>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</si>
  <si>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</si>
  <si>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</si>
  <si>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</si>
  <si>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</si>
  <si>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</si>
  <si>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</si>
  <si>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</si>
  <si>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</si>
  <si>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</si>
  <si>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</si>
  <si>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</si>
  <si>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</si>
  <si>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</si>
  <si>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</si>
  <si>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</si>
  <si>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</si>
  <si>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</si>
  <si>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</si>
  <si>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</si>
  <si>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</si>
  <si>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</si>
  <si>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</si>
  <si>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</si>
  <si>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</si>
  <si>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</si>
  <si>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</si>
  <si>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</si>
  <si>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</si>
  <si>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</si>
  <si>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</si>
  <si>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</si>
  <si>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</si>
  <si>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</si>
  <si>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</si>
  <si>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</si>
  <si>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</si>
  <si>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</si>
  <si>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</si>
  <si>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</si>
  <si>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</si>
  <si>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</si>
  <si>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</si>
  <si>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</si>
  <si>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</si>
  <si>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</si>
  <si>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</si>
  <si>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</si>
  <si>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</si>
  <si>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</si>
  <si>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</si>
  <si>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</si>
  <si>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</si>
  <si>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</si>
  <si>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</si>
  <si>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</si>
  <si>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</si>
  <si>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</si>
  <si>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</si>
  <si>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</si>
  <si>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</si>
  <si>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</si>
  <si>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</si>
  <si>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</si>
  <si>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</si>
  <si>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</si>
  <si>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</si>
  <si>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</si>
  <si>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</si>
  <si>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</si>
  <si>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</si>
  <si>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</si>
  <si>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</si>
  <si>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</si>
  <si>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</si>
  <si>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</si>
  <si>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</si>
  <si>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</si>
  <si>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</si>
  <si>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</si>
  <si>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</si>
  <si>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</si>
  <si>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</si>
  <si>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</si>
  <si>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</si>
  <si>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</si>
  <si>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</si>
  <si>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</si>
  <si>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</si>
  <si>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</si>
  <si>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</si>
  <si>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</si>
  <si>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</si>
  <si>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</si>
  <si>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</si>
  <si>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</si>
  <si>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</si>
  <si>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</si>
  <si>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</si>
  <si>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</si>
  <si>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</si>
  <si>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</si>
  <si>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</si>
  <si>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</si>
  <si>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</si>
  <si>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</si>
  <si>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</si>
  <si>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</si>
  <si>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</si>
  <si>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</si>
  <si>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</si>
  <si>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</si>
  <si>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</si>
  <si>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</si>
  <si>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</si>
  <si>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</si>
  <si>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</si>
  <si>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</si>
  <si>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</si>
  <si>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</si>
  <si>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</si>
  <si>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</si>
  <si>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</si>
  <si>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</si>
  <si>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</si>
  <si>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</si>
  <si>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</si>
  <si>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</si>
  <si>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</si>
  <si>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</si>
  <si>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</si>
  <si>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</si>
  <si>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</si>
  <si>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</si>
  <si>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</si>
  <si>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</si>
  <si>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</si>
  <si>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</si>
  <si>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</si>
  <si>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</si>
  <si>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</si>
  <si>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</si>
  <si>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</si>
  <si>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</si>
  <si>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</si>
  <si>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</si>
  <si>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</si>
  <si>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</si>
  <si>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</si>
  <si>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</si>
  <si>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</si>
  <si>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</si>
  <si>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</si>
  <si>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</si>
  <si>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</si>
  <si>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</si>
  <si>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</si>
  <si>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</si>
  <si>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</si>
  <si>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</si>
  <si>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</si>
  <si>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</si>
  <si>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</si>
  <si>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</si>
  <si>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</si>
  <si>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</si>
  <si>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</si>
  <si>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</si>
  <si>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</si>
  <si>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</si>
  <si>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</si>
  <si>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</si>
  <si>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</si>
  <si>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</si>
  <si>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</si>
  <si>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</si>
  <si>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</si>
  <si>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</si>
  <si>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</si>
  <si>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</si>
  <si>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</si>
  <si>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</si>
  <si>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</si>
  <si>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</si>
  <si>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</si>
  <si>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</si>
  <si>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</si>
  <si>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</si>
  <si>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</si>
  <si>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</si>
  <si>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</si>
  <si>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</si>
  <si>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</si>
  <si>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</si>
  <si>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</si>
  <si>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</si>
  <si>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</si>
  <si>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</si>
  <si>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</si>
  <si>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</si>
  <si>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</si>
  <si>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</si>
  <si>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</si>
  <si>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</si>
  <si>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</si>
  <si>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</si>
  <si>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</si>
  <si>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</si>
  <si>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</si>
  <si>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</si>
  <si>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</si>
  <si>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</si>
  <si>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</si>
  <si>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</si>
  <si>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</si>
  <si>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</si>
  <si>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</si>
  <si>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</si>
  <si>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</si>
  <si>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</si>
  <si>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</si>
  <si>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</si>
  <si>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</si>
  <si>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</si>
  <si>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</si>
  <si>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</si>
  <si>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</si>
  <si>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</si>
  <si>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</si>
  <si>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</si>
  <si>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</si>
  <si>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</si>
  <si>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</si>
  <si>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</si>
  <si>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</si>
  <si>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</si>
  <si>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</si>
  <si>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</si>
  <si>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</si>
  <si>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</si>
  <si>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</si>
  <si>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</si>
  <si>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</si>
  <si>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</si>
  <si>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</si>
  <si>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</si>
  <si>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</si>
  <si>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</si>
  <si>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</si>
  <si>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</si>
  <si>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</si>
  <si>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</si>
  <si>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</si>
  <si>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</si>
  <si>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</si>
  <si>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</si>
  <si>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</si>
  <si>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</si>
  <si>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</si>
  <si>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</si>
  <si>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</si>
  <si>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</si>
  <si>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</si>
  <si>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</si>
  <si>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</si>
  <si>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</si>
  <si>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</si>
  <si>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</si>
  <si>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</si>
  <si>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</si>
  <si>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</si>
  <si>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</si>
  <si>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</si>
  <si>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</si>
  <si>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</si>
  <si>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</si>
  <si>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</si>
  <si>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</si>
  <si>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</si>
  <si>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</si>
  <si>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</si>
  <si>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</si>
  <si>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</si>
  <si>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</si>
  <si>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</si>
  <si>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</si>
  <si>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</si>
  <si>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</si>
  <si>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</si>
  <si>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</si>
  <si>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</si>
  <si>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</si>
  <si>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</si>
  <si>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</si>
  <si>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</si>
  <si>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</si>
  <si>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</si>
  <si>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</si>
  <si>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</si>
  <si>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</si>
  <si>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</si>
  <si>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</si>
  <si>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</si>
  <si>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</si>
  <si>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</si>
  <si>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</si>
  <si>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</si>
  <si>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</si>
  <si>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</si>
  <si>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</si>
  <si>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</si>
  <si>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</si>
  <si>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</si>
  <si>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</si>
  <si>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</si>
  <si>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</si>
  <si>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</si>
  <si>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</si>
  <si>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</si>
  <si>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</si>
  <si>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</si>
  <si>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</si>
  <si>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</si>
  <si>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</si>
  <si>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</si>
  <si>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</si>
  <si>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</si>
  <si>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</si>
  <si>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</si>
  <si>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</si>
  <si>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</si>
  <si>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</si>
  <si>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</si>
  <si>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</si>
  <si>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</si>
  <si>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</si>
  <si>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</si>
  <si>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</si>
  <si>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</si>
  <si>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</si>
  <si>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</si>
  <si>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</si>
  <si>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</si>
  <si>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</si>
  <si>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</si>
  <si>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</si>
  <si>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</si>
  <si>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</si>
  <si>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</si>
  <si>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</si>
  <si>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</si>
  <si>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</si>
  <si>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</si>
  <si>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</si>
  <si>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</si>
  <si>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</si>
  <si>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</si>
  <si>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</si>
  <si>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</si>
  <si>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</si>
  <si>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</si>
  <si>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</si>
  <si>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</si>
  <si>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</si>
  <si>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</si>
  <si>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</si>
  <si>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</si>
  <si>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</si>
  <si>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</si>
  <si>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</si>
  <si>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</si>
  <si>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</si>
  <si>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</si>
  <si>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</si>
  <si>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</si>
  <si>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</si>
  <si>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</si>
  <si>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</si>
  <si>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</si>
  <si>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</si>
  <si>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</si>
  <si>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</si>
  <si>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</si>
  <si>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</si>
  <si>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</si>
  <si>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</si>
  <si>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</si>
  <si>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</si>
  <si>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</si>
  <si>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</si>
  <si>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</si>
  <si>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</si>
  <si>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</si>
  <si>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</si>
  <si>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</si>
  <si>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</si>
  <si>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</si>
  <si>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</si>
  <si>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</si>
  <si>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</si>
  <si>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</si>
  <si>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</si>
  <si>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</si>
  <si>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</si>
  <si>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</si>
  <si>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</si>
  <si>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</si>
  <si>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</si>
  <si>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</si>
  <si>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</si>
  <si>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</si>
  <si>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</si>
  <si>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</si>
  <si>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</si>
  <si>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</si>
  <si>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</si>
  <si>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</si>
  <si>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</si>
  <si>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</si>
  <si>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</si>
  <si>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</si>
  <si>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</si>
  <si>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</si>
  <si>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</si>
  <si>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</si>
  <si>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</si>
  <si>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</si>
  <si>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</si>
  <si>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</si>
  <si>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</si>
  <si>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</si>
  <si>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</si>
  <si>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</si>
  <si>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</si>
  <si>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</si>
  <si>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</si>
  <si>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</si>
  <si>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</si>
  <si>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</si>
  <si>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</si>
  <si>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</si>
  <si>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</si>
  <si>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</si>
  <si>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</si>
  <si>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</si>
  <si>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</si>
  <si>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</si>
  <si>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</si>
  <si>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</si>
  <si>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</si>
  <si>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</si>
  <si>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</si>
  <si>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</si>
  <si>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</si>
  <si>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</si>
  <si>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</si>
  <si>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</si>
  <si>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</si>
  <si>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</si>
  <si>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</si>
  <si>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</si>
  <si>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</si>
  <si>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</si>
  <si>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</si>
  <si>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</si>
  <si>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</si>
  <si>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</si>
  <si>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</si>
  <si>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</si>
  <si>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</si>
  <si>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</si>
  <si>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</si>
  <si>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</si>
  <si>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</si>
  <si>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</si>
  <si>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</si>
  <si>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</si>
  <si>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</si>
  <si>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</si>
  <si>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</si>
  <si>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</si>
  <si>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</si>
  <si>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</si>
  <si>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</si>
  <si>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</si>
  <si>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</si>
  <si>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</si>
  <si>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</si>
  <si>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</si>
  <si>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</si>
  <si>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</si>
  <si>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</si>
  <si>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</si>
  <si>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</si>
  <si>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</si>
  <si>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</si>
  <si>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</si>
  <si>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</si>
  <si>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</si>
  <si>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</si>
  <si>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</si>
  <si>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</si>
  <si>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</si>
  <si>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</si>
  <si>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</si>
  <si>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</si>
  <si>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</si>
  <si>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</si>
  <si>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</si>
  <si>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</si>
  <si>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</si>
  <si>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</si>
  <si>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</si>
  <si>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</si>
  <si>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</si>
  <si>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</si>
  <si>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</si>
  <si>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</si>
  <si>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</si>
  <si>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</si>
  <si>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</si>
  <si>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</si>
  <si>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</si>
  <si>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</si>
  <si>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</si>
  <si>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</si>
  <si>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</si>
  <si>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</si>
  <si>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</si>
  <si>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</si>
  <si>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</si>
  <si>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</si>
  <si>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</si>
  <si>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</si>
  <si>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</si>
  <si>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</si>
  <si>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</si>
  <si>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</si>
  <si>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</si>
  <si>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</si>
  <si>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</si>
  <si>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</si>
  <si>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</si>
  <si>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</si>
  <si>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</si>
  <si>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</si>
  <si>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</si>
  <si>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</si>
  <si>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</si>
  <si>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</si>
  <si>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</si>
  <si>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</si>
  <si>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</si>
  <si>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</si>
  <si>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</si>
  <si>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</si>
  <si>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</si>
  <si>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</si>
  <si>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</si>
  <si>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</si>
  <si>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</si>
  <si>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</si>
  <si>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</si>
  <si>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</si>
  <si>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</si>
  <si>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</si>
  <si>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</si>
  <si>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</si>
  <si>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</si>
  <si>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</si>
  <si>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</si>
  <si>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</si>
  <si>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</si>
  <si>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</si>
  <si>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</si>
  <si>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</si>
  <si>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</si>
  <si>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</si>
  <si>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</si>
  <si>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</si>
  <si>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</si>
  <si>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</si>
  <si>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</si>
  <si>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</si>
  <si>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</si>
  <si>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</si>
  <si>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</si>
  <si>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</si>
  <si>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</si>
  <si>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</si>
  <si>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</si>
  <si>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</si>
  <si>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</si>
  <si>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</si>
  <si>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</si>
  <si>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</si>
  <si>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</si>
  <si>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</si>
  <si>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</si>
  <si>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</si>
  <si>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</si>
  <si>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</si>
  <si>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</si>
  <si>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</si>
  <si>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</si>
  <si>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</si>
  <si>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</si>
  <si>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</si>
  <si>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</si>
  <si>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</si>
  <si>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</si>
  <si>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</si>
  <si>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</si>
  <si>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</si>
  <si>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</si>
  <si>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</si>
  <si>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</si>
  <si>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</si>
  <si>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</si>
  <si>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</si>
  <si>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</si>
  <si>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</si>
  <si>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</si>
  <si>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</si>
  <si>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</si>
  <si>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</si>
  <si>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</si>
  <si>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</si>
  <si>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</si>
  <si>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</si>
  <si>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</si>
  <si>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</si>
  <si>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</si>
  <si>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</si>
  <si>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</si>
  <si>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</si>
  <si>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</si>
  <si>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</si>
  <si>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</si>
  <si>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</si>
  <si>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</si>
  <si>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</si>
  <si>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</si>
  <si>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</si>
  <si>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</si>
  <si>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</si>
  <si>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</si>
  <si>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</si>
  <si>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</si>
  <si>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</si>
  <si>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</si>
  <si>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</si>
  <si>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</si>
  <si>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</si>
  <si>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</si>
  <si>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</si>
  <si>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</si>
  <si>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</si>
  <si>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</si>
  <si>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</si>
  <si>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</si>
  <si>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</si>
  <si>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</si>
  <si>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</si>
  <si>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</si>
  <si>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</si>
  <si>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</si>
  <si>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</si>
  <si>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</si>
  <si>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</si>
  <si>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</si>
  <si>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</si>
  <si>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</si>
  <si>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</si>
  <si>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</si>
  <si>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</si>
  <si>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</si>
  <si>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</si>
  <si>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</si>
  <si>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</si>
  <si>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</si>
  <si>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</si>
  <si>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</si>
  <si>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</si>
  <si>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</si>
  <si>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</si>
  <si>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</si>
  <si>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</si>
  <si>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</si>
  <si>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</si>
  <si>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</si>
  <si>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</si>
  <si>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</si>
  <si>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</si>
  <si>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</si>
  <si>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</si>
  <si>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</si>
  <si>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</si>
  <si>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</si>
  <si>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</si>
  <si>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</si>
  <si>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</si>
  <si>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</si>
  <si>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</si>
  <si>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</si>
  <si>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</si>
  <si>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</si>
  <si>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</si>
  <si>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</si>
  <si>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</si>
  <si>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</si>
  <si>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</si>
  <si>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</si>
  <si>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</si>
  <si>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</si>
  <si>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</si>
  <si>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</si>
  <si>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</si>
  <si>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</si>
  <si>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</si>
  <si>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</si>
  <si>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</si>
  <si>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</si>
  <si>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</si>
  <si>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</si>
  <si>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</si>
  <si>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</si>
  <si>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</si>
  <si>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</si>
  <si>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</si>
  <si>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</si>
  <si>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</si>
  <si>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</si>
  <si>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</si>
  <si>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</si>
  <si>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</si>
  <si>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</si>
  <si>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</si>
  <si>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</si>
  <si>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</si>
  <si>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</si>
  <si>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</si>
  <si>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</si>
  <si>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</si>
  <si>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</si>
  <si>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</si>
  <si>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</si>
  <si>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</si>
  <si>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</si>
  <si>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</si>
  <si>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</si>
  <si>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</si>
  <si>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</si>
  <si>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</si>
  <si>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</si>
  <si>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</si>
  <si>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</si>
  <si>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</si>
  <si>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</si>
  <si>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</si>
  <si>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</si>
  <si>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</si>
  <si>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</si>
  <si>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</si>
  <si>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</si>
  <si>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</si>
  <si>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</si>
  <si>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</si>
  <si>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</si>
  <si>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</si>
  <si>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</si>
  <si>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</si>
  <si>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</si>
  <si>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</si>
  <si>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</si>
  <si>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</si>
  <si>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</si>
  <si>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</si>
  <si>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</si>
  <si>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</si>
  <si>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</si>
  <si>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</si>
  <si>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</si>
  <si>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</si>
  <si>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</si>
  <si>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</si>
  <si>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</si>
  <si>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</si>
  <si>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</si>
  <si>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</si>
  <si>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</si>
  <si>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</si>
  <si>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</si>
  <si>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</si>
  <si>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</si>
  <si>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</si>
  <si>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</si>
  <si>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</si>
  <si>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</si>
  <si>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</si>
  <si>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</si>
  <si>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</si>
  <si>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</si>
  <si>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</si>
  <si>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</si>
  <si>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</si>
  <si>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</si>
  <si>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</si>
  <si>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</si>
  <si>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</si>
  <si>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</si>
  <si>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</si>
  <si>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</si>
  <si>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</si>
  <si>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</si>
  <si>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</si>
  <si>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</si>
  <si>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</si>
  <si>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</si>
  <si>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</si>
  <si>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</si>
  <si>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</si>
  <si>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</si>
  <si>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</si>
  <si>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</si>
  <si>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</si>
  <si>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</si>
  <si>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</si>
  <si>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</si>
  <si>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</si>
  <si>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</si>
  <si>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</si>
  <si>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</si>
  <si>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</si>
  <si>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</si>
  <si>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</si>
  <si>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</si>
  <si>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</si>
  <si>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</si>
  <si>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</si>
  <si>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</si>
  <si>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</si>
  <si>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</si>
  <si>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</si>
  <si>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</si>
  <si>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</si>
  <si>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</si>
  <si>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</si>
  <si>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</si>
  <si>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</si>
  <si>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</si>
  <si>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</si>
  <si>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</si>
  <si>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</si>
  <si>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</si>
  <si>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</si>
  <si>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</si>
  <si>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</si>
  <si>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</si>
  <si>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</si>
  <si>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</si>
  <si>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</si>
  <si>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</si>
  <si>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</si>
  <si>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</si>
  <si>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</si>
  <si>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</si>
  <si>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</si>
  <si>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</si>
  <si>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</si>
  <si>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</si>
  <si>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</si>
  <si>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</si>
  <si>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</si>
  <si>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</si>
  <si>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</si>
  <si>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</si>
  <si>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</si>
  <si>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</si>
  <si>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</si>
  <si>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</si>
  <si>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</si>
  <si>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</si>
  <si>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</si>
  <si>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</si>
  <si>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</si>
  <si>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</si>
  <si>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</si>
  <si>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</si>
  <si>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</si>
  <si>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</si>
  <si>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</si>
  <si>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</si>
  <si>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</si>
  <si>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</si>
  <si>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</si>
  <si>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</si>
  <si>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</si>
  <si>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</si>
  <si>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</si>
  <si>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</si>
  <si>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</si>
  <si>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</si>
  <si>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</si>
  <si>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</si>
  <si>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</si>
  <si>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</si>
  <si>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</si>
  <si>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</si>
  <si>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</si>
  <si>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</si>
  <si>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</si>
  <si>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</si>
  <si>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</si>
  <si>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</si>
  <si>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</si>
  <si>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</si>
  <si>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</si>
  <si>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</si>
  <si>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</si>
  <si>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</si>
  <si>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</si>
  <si>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</si>
  <si>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</si>
  <si>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</si>
  <si>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</si>
  <si>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</si>
  <si>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</si>
  <si>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</si>
  <si>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</si>
  <si>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</si>
  <si>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</si>
  <si>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</si>
  <si>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</si>
  <si>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</si>
  <si>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</si>
  <si>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</si>
  <si>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</si>
  <si>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</si>
  <si>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</si>
  <si>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</si>
  <si>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</si>
  <si>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</si>
  <si>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</si>
  <si>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</si>
  <si>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</si>
  <si>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</si>
  <si>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</si>
  <si>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</si>
  <si>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</si>
  <si>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</si>
  <si>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</si>
  <si>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</si>
  <si>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</si>
  <si>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</si>
  <si>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</si>
  <si>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</si>
  <si>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</si>
  <si>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</si>
  <si>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</si>
  <si>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</si>
  <si>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</si>
  <si>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</si>
  <si>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</si>
  <si>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</si>
  <si>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</si>
  <si>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</si>
  <si>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</si>
  <si>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</si>
  <si>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</si>
  <si>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</si>
  <si>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</si>
  <si>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</si>
  <si>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</si>
  <si>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</si>
  <si>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</si>
  <si>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</si>
  <si>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</si>
  <si>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</si>
  <si>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</si>
  <si>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</si>
  <si>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</si>
  <si>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</si>
  <si>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</si>
  <si>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</si>
  <si>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</si>
  <si>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</si>
  <si>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</si>
  <si>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</si>
  <si>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</si>
  <si>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</si>
  <si>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</si>
  <si>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</si>
  <si>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</si>
  <si>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</si>
  <si>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</si>
  <si>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</si>
  <si>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</si>
  <si>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</si>
  <si>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</si>
  <si>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</si>
  <si>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</si>
  <si>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</si>
  <si>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</si>
  <si>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</si>
  <si>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</si>
  <si>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</si>
  <si>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</si>
  <si>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</si>
  <si>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</si>
  <si>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</si>
  <si>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</si>
  <si>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</si>
  <si>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</si>
  <si>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</si>
  <si>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</si>
  <si>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</si>
  <si>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</si>
  <si>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</si>
  <si>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</si>
  <si>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</si>
  <si>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</si>
  <si>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</si>
  <si>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</si>
  <si>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</si>
  <si>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</si>
  <si>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</si>
  <si>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</si>
  <si>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</si>
  <si>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</si>
  <si>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</si>
  <si>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</si>
  <si>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</si>
  <si>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</si>
  <si>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</si>
  <si>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</si>
  <si>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</si>
  <si>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</si>
  <si>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</si>
  <si>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</si>
  <si>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</si>
  <si>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</si>
  <si>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</si>
  <si>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</si>
  <si>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</si>
  <si>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</si>
  <si>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</si>
  <si>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</si>
  <si>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</si>
  <si>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</si>
  <si>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</si>
  <si>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</si>
  <si>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</si>
  <si>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</si>
  <si>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</si>
  <si>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</si>
  <si>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</si>
  <si>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</si>
  <si>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</si>
  <si>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</si>
  <si>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</si>
  <si>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</si>
  <si>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</si>
  <si>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</si>
  <si>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</si>
  <si>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</si>
  <si>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</si>
  <si>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</si>
  <si>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</si>
  <si>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</si>
  <si>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</si>
  <si>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</si>
  <si>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</si>
  <si>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</si>
  <si>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</si>
  <si>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</si>
  <si>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</si>
  <si>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</si>
  <si>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</si>
  <si>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</si>
  <si>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</si>
  <si>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</si>
  <si>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</si>
  <si>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</si>
  <si>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</si>
  <si>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</si>
  <si>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</si>
  <si>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</si>
  <si>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</si>
  <si>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</si>
  <si>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</si>
  <si>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</si>
  <si>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</si>
  <si>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</si>
  <si>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</si>
  <si>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</si>
  <si>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</si>
  <si>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</si>
  <si>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</si>
  <si>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</si>
  <si>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</si>
  <si>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</si>
  <si>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</si>
  <si>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</si>
  <si>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</si>
  <si>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</si>
  <si>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</si>
  <si>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</si>
  <si>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</si>
  <si>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</si>
  <si>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</si>
  <si>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</si>
  <si>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</si>
  <si>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</si>
  <si>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</si>
  <si>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</si>
  <si>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</si>
  <si>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</si>
  <si>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</si>
  <si>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</si>
  <si>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</si>
  <si>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</si>
  <si>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</si>
  <si>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</si>
  <si>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</si>
  <si>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</si>
  <si>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</si>
  <si>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</si>
  <si>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</si>
  <si>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</si>
  <si>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</si>
  <si>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</si>
  <si>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</si>
  <si>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</si>
  <si>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</si>
  <si>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</si>
  <si>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</si>
  <si>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</si>
  <si>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</si>
  <si>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</si>
  <si>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</si>
  <si>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</si>
  <si>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</si>
  <si>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</si>
  <si>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</si>
  <si>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</si>
  <si>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</si>
  <si>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</si>
  <si>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</si>
  <si>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</si>
  <si>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</si>
  <si>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</si>
  <si>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</si>
  <si>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</si>
  <si>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</si>
  <si>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</si>
  <si>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</si>
  <si>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</si>
  <si>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</si>
  <si>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</si>
  <si>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</si>
  <si>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</si>
  <si>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</si>
  <si>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</si>
  <si>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</si>
  <si>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</si>
  <si>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</si>
  <si>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</si>
  <si>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</si>
  <si>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</si>
  <si>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</si>
  <si>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</si>
  <si>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</si>
  <si>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</si>
  <si>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</si>
  <si>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</si>
  <si>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</si>
  <si>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</si>
  <si>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</si>
  <si>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</si>
  <si>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</si>
  <si>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</si>
  <si>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</si>
  <si>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</si>
  <si>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</si>
  <si>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</si>
  <si>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</si>
  <si>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</si>
  <si>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</si>
  <si>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</si>
  <si>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</si>
  <si>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</si>
  <si>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</si>
  <si>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</si>
  <si>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</si>
  <si>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</si>
  <si>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</si>
  <si>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</si>
  <si>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</si>
  <si>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</si>
  <si>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</si>
  <si>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</si>
  <si>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</si>
  <si>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</si>
  <si>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</si>
  <si>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</si>
  <si>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</si>
  <si>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</si>
  <si>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</si>
  <si>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</si>
  <si>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</si>
  <si>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</si>
  <si>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</si>
  <si>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</si>
  <si>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</si>
  <si>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</si>
  <si>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</si>
  <si>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</si>
  <si>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</si>
  <si>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</si>
  <si>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</si>
  <si>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</si>
  <si>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</si>
  <si>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</si>
  <si>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</si>
  <si>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</si>
  <si>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</si>
  <si>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</si>
  <si>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</si>
  <si>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</si>
  <si>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</si>
  <si>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</si>
  <si>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</si>
  <si>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</si>
  <si>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</si>
  <si>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</si>
  <si>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</si>
  <si>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</si>
  <si>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</si>
  <si>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</si>
  <si>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</si>
  <si>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</si>
  <si>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</si>
  <si>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</si>
  <si>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</si>
  <si>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</si>
  <si>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</si>
  <si>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</si>
  <si>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</si>
  <si>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</si>
  <si>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</si>
  <si>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</si>
  <si>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</si>
  <si>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</si>
  <si>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</si>
  <si>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</si>
  <si>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</si>
  <si>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</si>
  <si>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</si>
  <si>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</si>
  <si>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</si>
  <si>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</si>
  <si>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</si>
  <si>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</si>
  <si>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</si>
  <si>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</si>
  <si>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</si>
  <si>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</si>
  <si>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</si>
  <si>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</si>
  <si>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</si>
  <si>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</si>
  <si>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</si>
  <si>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</si>
  <si>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</si>
  <si>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</si>
  <si>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</si>
  <si>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</si>
  <si>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</si>
  <si>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</si>
  <si>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</si>
  <si>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</si>
  <si>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</si>
  <si>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</si>
  <si>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</si>
  <si>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</si>
  <si>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</si>
  <si>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</si>
  <si>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</si>
  <si>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</si>
  <si>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</si>
  <si>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</si>
  <si>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</si>
  <si>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</si>
  <si>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</si>
  <si>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</si>
  <si>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</si>
  <si>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</si>
  <si>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</si>
  <si>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</si>
  <si>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</si>
  <si>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</si>
  <si>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</si>
  <si>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</si>
  <si>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</si>
  <si>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</si>
  <si>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</si>
  <si>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</si>
  <si>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</si>
  <si>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</si>
  <si>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</si>
  <si>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</si>
  <si>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</si>
  <si>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</si>
  <si>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</si>
  <si>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</si>
  <si>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</si>
  <si>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</si>
  <si>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</si>
  <si>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</si>
  <si>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</si>
  <si>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</si>
  <si>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</si>
  <si>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</si>
  <si>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</si>
  <si>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</si>
  <si>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</si>
  <si>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</si>
  <si>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</si>
  <si>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</si>
  <si>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</si>
  <si>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</si>
  <si>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</si>
  <si>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</si>
  <si>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</si>
  <si>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</si>
  <si>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</si>
  <si>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</si>
  <si>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</si>
  <si>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</si>
  <si>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</si>
  <si>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</si>
  <si>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</si>
  <si>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</si>
  <si>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</si>
  <si>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</si>
  <si>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</si>
  <si>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</si>
  <si>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</si>
  <si>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</si>
  <si>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</si>
  <si>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</si>
  <si>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</si>
  <si>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</si>
  <si>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</si>
  <si>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</si>
  <si>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</si>
  <si>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</si>
  <si>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</si>
  <si>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</si>
  <si>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</si>
  <si>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</si>
  <si>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</si>
  <si>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</si>
  <si>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</si>
  <si>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</si>
  <si>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</si>
  <si>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</si>
  <si>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</si>
  <si>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</si>
  <si>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</si>
  <si>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</si>
  <si>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</si>
  <si>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</si>
  <si>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</si>
  <si>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</si>
  <si>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</si>
  <si>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</si>
  <si>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</si>
  <si>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</si>
  <si>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</si>
  <si>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</si>
  <si>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</si>
  <si>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</si>
  <si>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</si>
  <si>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</si>
  <si>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</si>
  <si>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</si>
  <si>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</si>
  <si>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</si>
  <si>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</si>
  <si>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</si>
  <si>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</si>
  <si>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</si>
  <si>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</si>
  <si>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</si>
  <si>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</si>
  <si>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</si>
  <si>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</si>
  <si>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</si>
  <si>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</si>
  <si>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</si>
  <si>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</si>
  <si>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</si>
  <si>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</si>
  <si>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</si>
  <si>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</si>
  <si>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</si>
  <si>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</si>
  <si>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</si>
  <si>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</si>
  <si>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</si>
  <si>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</si>
  <si>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</si>
  <si>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</si>
  <si>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</si>
  <si>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</si>
  <si>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</si>
  <si>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</si>
  <si>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</si>
  <si>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</si>
  <si>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</si>
  <si>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</si>
  <si>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</si>
  <si>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</si>
  <si>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</si>
  <si>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</si>
  <si>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</si>
  <si>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</si>
  <si>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</si>
  <si>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</si>
  <si>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</si>
  <si>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</si>
  <si>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</si>
  <si>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</si>
  <si>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</si>
  <si>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</si>
  <si>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</si>
  <si>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</si>
  <si>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</si>
  <si>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</si>
  <si>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</si>
  <si>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</si>
  <si>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</si>
  <si>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</si>
  <si>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</si>
  <si>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</si>
  <si>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</si>
  <si>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</si>
  <si>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</si>
  <si>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</si>
  <si>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</si>
  <si>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</si>
  <si>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</si>
  <si>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</si>
  <si>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</si>
  <si>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</si>
  <si>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</si>
  <si>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</si>
  <si>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</si>
  <si>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</si>
  <si>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</si>
  <si>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</si>
  <si>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</si>
  <si>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</si>
  <si>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</si>
  <si>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</si>
  <si>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</si>
  <si>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</si>
  <si>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</si>
  <si>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</si>
  <si>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</si>
  <si>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</si>
  <si>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</si>
  <si>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</si>
  <si>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</si>
  <si>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</si>
  <si>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</si>
  <si>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</si>
  <si>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</si>
  <si>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</si>
  <si>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</si>
  <si>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</si>
  <si>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</si>
  <si>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</si>
  <si>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</si>
  <si>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</si>
  <si>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</si>
  <si>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</si>
  <si>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</si>
  <si>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</si>
  <si>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</si>
  <si>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</si>
  <si>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</si>
  <si>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</si>
  <si>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</si>
  <si>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</si>
  <si>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</si>
  <si>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</si>
  <si>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</si>
  <si>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</si>
  <si>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</si>
  <si>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</si>
  <si>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</si>
  <si>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</si>
  <si>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</si>
  <si>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</si>
  <si>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</si>
  <si>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</si>
  <si>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</si>
  <si>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</si>
  <si>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</si>
  <si>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</si>
  <si>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</si>
  <si>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</si>
  <si>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</si>
  <si>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</si>
  <si>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</si>
  <si>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</si>
  <si>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</si>
  <si>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</si>
  <si>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</si>
  <si>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</si>
  <si>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</si>
  <si>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</si>
  <si>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</si>
  <si>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</si>
  <si>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</si>
  <si>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</si>
  <si>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</si>
  <si>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</si>
  <si>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</si>
  <si>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</si>
  <si>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</si>
  <si>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</si>
  <si>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</si>
  <si>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</si>
  <si>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</si>
  <si>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</si>
  <si>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</si>
  <si>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</si>
  <si>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</si>
  <si>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</si>
  <si>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</si>
  <si>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</si>
  <si>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</si>
  <si>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</si>
  <si>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</si>
  <si>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</si>
  <si>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</si>
  <si>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</si>
  <si>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</si>
  <si>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</si>
  <si>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</si>
  <si>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</si>
  <si>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</si>
  <si>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</si>
  <si>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</si>
  <si>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</si>
  <si>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</si>
  <si>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</si>
  <si>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</si>
  <si>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</si>
  <si>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</si>
  <si>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</si>
  <si>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</si>
  <si>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</si>
  <si>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</si>
  <si>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</si>
  <si>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</si>
  <si>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</si>
  <si>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</si>
  <si>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</si>
  <si>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</si>
  <si>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</si>
  <si>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</si>
  <si>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</si>
  <si>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</si>
  <si>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</si>
  <si>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</si>
  <si>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</si>
  <si>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</si>
  <si>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</si>
  <si>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</si>
  <si>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</si>
  <si>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</si>
  <si>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</si>
  <si>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</si>
  <si>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</si>
  <si>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</si>
  <si>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</si>
  <si>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</si>
  <si>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</si>
  <si>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</si>
  <si>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</si>
  <si>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</si>
  <si>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</si>
  <si>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</si>
  <si>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</si>
  <si>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</si>
  <si>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</si>
  <si>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</si>
  <si>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</si>
  <si>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</si>
  <si>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</si>
  <si>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</si>
  <si>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</si>
  <si>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</si>
  <si>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</si>
  <si>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</si>
  <si>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</si>
  <si>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</si>
  <si>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</si>
  <si>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</si>
  <si>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</si>
  <si>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</si>
  <si>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</si>
  <si>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</si>
  <si>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</si>
  <si>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</si>
  <si>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</si>
  <si>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</si>
  <si>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</si>
  <si>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</si>
  <si>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</si>
  <si>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</si>
  <si>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</si>
  <si>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</si>
  <si>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</si>
  <si>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</si>
  <si>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</si>
  <si>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</si>
  <si>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</si>
  <si>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</si>
  <si>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</si>
  <si>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</si>
  <si>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</si>
  <si>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</si>
  <si>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</si>
  <si>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</si>
  <si>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</si>
  <si>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</si>
  <si>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</si>
  <si>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</si>
  <si>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</si>
  <si>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</si>
  <si>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</si>
  <si>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</si>
  <si>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</si>
  <si>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</si>
  <si>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</si>
  <si>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</si>
  <si>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</si>
  <si>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</si>
  <si>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</si>
  <si>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</si>
  <si>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</si>
  <si>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</si>
  <si>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</si>
  <si>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</si>
  <si>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</si>
  <si>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</si>
  <si>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</si>
  <si>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</si>
  <si>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</si>
  <si>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</si>
  <si>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</si>
  <si>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</si>
  <si>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</si>
  <si>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</si>
  <si>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</si>
  <si>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</si>
  <si>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</si>
  <si>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</si>
  <si>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</si>
  <si>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</si>
  <si>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</si>
  <si>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</si>
  <si>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</si>
  <si>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</si>
  <si>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</si>
  <si>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</si>
  <si>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</si>
  <si>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</si>
  <si>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</si>
  <si>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</si>
  <si>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</si>
  <si>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</si>
  <si>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</si>
  <si>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</si>
  <si>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</si>
  <si>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</si>
  <si>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</si>
  <si>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</si>
  <si>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</si>
  <si>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</si>
  <si>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</si>
  <si>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</si>
  <si>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</si>
  <si>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</si>
  <si>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</si>
  <si>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</si>
  <si>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</si>
  <si>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</si>
  <si>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</si>
  <si>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</si>
  <si>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</si>
  <si>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</si>
  <si>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</si>
  <si>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</si>
  <si>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</si>
  <si>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</si>
  <si>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</si>
  <si>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</si>
  <si>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</si>
  <si>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</si>
  <si>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</si>
  <si>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</si>
  <si>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</si>
  <si>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</si>
  <si>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</si>
  <si>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</si>
  <si>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</si>
  <si>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</si>
  <si>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</si>
  <si>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</si>
  <si>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</si>
  <si>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</si>
  <si>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</si>
  <si>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</si>
  <si>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</si>
  <si>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</si>
  <si>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</si>
  <si>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</si>
  <si>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</si>
  <si>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</si>
  <si>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</si>
  <si>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</si>
  <si>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</si>
  <si>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</si>
  <si>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</si>
  <si>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</si>
  <si>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</si>
  <si>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</si>
  <si>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</si>
  <si>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</si>
  <si>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</si>
  <si>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</si>
  <si>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</si>
  <si>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</si>
  <si>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</si>
  <si>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</si>
  <si>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</si>
  <si>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</si>
  <si>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</si>
  <si>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</si>
  <si>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</si>
  <si>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</si>
  <si>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</si>
  <si>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</si>
  <si>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</si>
  <si>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</si>
  <si>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</si>
  <si>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</si>
  <si>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</si>
  <si>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</si>
  <si>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</si>
  <si>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</si>
  <si>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</si>
  <si>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</si>
  <si>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</si>
  <si>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</si>
  <si>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</si>
  <si>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</si>
  <si>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</si>
  <si>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</si>
  <si>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</si>
  <si>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</si>
  <si>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</si>
  <si>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</si>
  <si>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</si>
  <si>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</si>
  <si>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</si>
  <si>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</si>
  <si>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</si>
  <si>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</si>
  <si>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</si>
  <si>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</si>
  <si>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</si>
  <si>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</si>
  <si>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</si>
  <si>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</si>
  <si>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</si>
  <si>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</si>
  <si>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</si>
  <si>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</si>
  <si>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</si>
  <si>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</si>
  <si>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</si>
  <si>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</si>
  <si>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</si>
  <si>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</si>
  <si>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</si>
  <si>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</si>
  <si>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</si>
  <si>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</si>
  <si>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</si>
  <si>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</si>
  <si>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</si>
  <si>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</si>
  <si>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</si>
  <si>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</si>
  <si>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</si>
  <si>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</si>
  <si>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</si>
  <si>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</si>
  <si>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</si>
  <si>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</si>
  <si>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</si>
  <si>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</si>
  <si>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</si>
  <si>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</si>
  <si>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</si>
  <si>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</si>
  <si>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</si>
  <si>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</si>
  <si>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</si>
  <si>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</si>
  <si>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</si>
  <si>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</si>
  <si>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</si>
  <si>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</si>
  <si>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</si>
  <si>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</si>
  <si>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</si>
  <si>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</si>
  <si>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</si>
  <si>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</si>
  <si>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</si>
  <si>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</si>
  <si>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</si>
  <si>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</si>
  <si>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</si>
  <si>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</si>
  <si>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</si>
  <si>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</si>
  <si>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</si>
  <si>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</si>
  <si>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</si>
  <si>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</si>
  <si>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</si>
  <si>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</si>
  <si>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</si>
  <si>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</si>
  <si>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</si>
  <si>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</si>
  <si>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</si>
  <si>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</si>
  <si>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</si>
  <si>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</si>
  <si>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</si>
  <si>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</si>
  <si>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</si>
  <si>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</si>
  <si>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</si>
  <si>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</si>
  <si>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</si>
  <si>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</si>
  <si>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</si>
  <si>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</si>
  <si>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</si>
  <si>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</si>
  <si>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</si>
  <si>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</si>
  <si>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</si>
  <si>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</si>
  <si>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</si>
  <si>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</si>
  <si>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</si>
  <si>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</si>
  <si>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</si>
  <si>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</si>
  <si>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</si>
  <si>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</si>
  <si>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</si>
  <si>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</si>
  <si>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</si>
  <si>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</si>
  <si>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</si>
  <si>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</si>
  <si>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</si>
  <si>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</si>
  <si>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</si>
  <si>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</si>
  <si>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</si>
  <si>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</si>
  <si>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</si>
  <si>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</si>
  <si>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</si>
  <si>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</si>
  <si>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</si>
  <si>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</si>
  <si>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</si>
  <si>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</si>
  <si>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</si>
  <si>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</si>
  <si>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</si>
  <si>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</si>
  <si>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</si>
  <si>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</si>
  <si>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</si>
  <si>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</si>
  <si>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</si>
  <si>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</si>
  <si>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</si>
  <si>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</si>
  <si>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</si>
  <si>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</si>
  <si>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</si>
  <si>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</si>
  <si>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</si>
  <si>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</si>
  <si>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</si>
  <si>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</si>
  <si>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</si>
  <si>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</si>
  <si>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</si>
  <si>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</si>
  <si>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</si>
  <si>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</si>
  <si>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</si>
  <si>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</si>
  <si>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</si>
  <si>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</si>
  <si>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</si>
  <si>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</si>
  <si>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</si>
  <si>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</si>
  <si>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</si>
  <si>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</si>
  <si>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</si>
  <si>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</si>
  <si>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</si>
  <si>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</si>
  <si>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</si>
  <si>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</si>
  <si>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</si>
  <si>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</si>
  <si>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</si>
  <si>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</si>
  <si>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</si>
  <si>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</si>
  <si>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</si>
  <si>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</si>
  <si>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</si>
  <si>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</si>
  <si>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</si>
  <si>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</si>
  <si>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</si>
  <si>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</si>
  <si>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</si>
  <si>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</si>
  <si>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</si>
  <si>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</si>
  <si>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</si>
  <si>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</si>
  <si>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</si>
  <si>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</si>
  <si>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</si>
  <si>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</si>
  <si>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</si>
  <si>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</si>
  <si>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</si>
  <si>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</si>
  <si>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</si>
  <si>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</si>
  <si>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</si>
  <si>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</si>
  <si>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</si>
  <si>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</si>
  <si>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</si>
  <si>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</si>
  <si>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</si>
  <si>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</si>
  <si>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</si>
  <si>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</si>
  <si>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</si>
  <si>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</si>
  <si>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</si>
  <si>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</si>
  <si>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</si>
  <si>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</si>
  <si>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</si>
  <si>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</si>
  <si>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</si>
  <si>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</si>
  <si>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</si>
  <si>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</si>
  <si>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</si>
  <si>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</si>
  <si>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</si>
  <si>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</si>
  <si>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</si>
  <si>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</si>
  <si>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</si>
  <si>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</si>
  <si>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</si>
  <si>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</si>
  <si>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</si>
  <si>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</si>
  <si>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</si>
  <si>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</si>
  <si>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</si>
  <si>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</si>
  <si>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</si>
  <si>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</si>
  <si>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</si>
  <si>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</si>
  <si>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</si>
  <si>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</si>
  <si>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</si>
  <si>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</si>
  <si>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</si>
  <si>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</si>
  <si>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</si>
  <si>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</si>
  <si>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</si>
  <si>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</si>
  <si>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</si>
  <si>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</si>
  <si>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</si>
  <si>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</si>
  <si>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</si>
  <si>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</si>
  <si>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</si>
  <si>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</si>
  <si>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</si>
  <si>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</si>
  <si>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</si>
  <si>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</si>
  <si>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</si>
  <si>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</si>
  <si>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</si>
  <si>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</si>
  <si>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</si>
  <si>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</si>
  <si>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</si>
  <si>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</si>
  <si>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</si>
  <si>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</si>
  <si>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</si>
  <si>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</si>
  <si>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</si>
  <si>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</si>
  <si>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</si>
  <si>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</si>
  <si>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</si>
  <si>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</si>
  <si>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</si>
  <si>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</si>
  <si>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</si>
  <si>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</si>
  <si>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</si>
  <si>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</si>
  <si>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</si>
  <si>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</si>
  <si>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</si>
  <si>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</si>
  <si>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</si>
  <si>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</si>
  <si>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</si>
  <si>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</si>
  <si>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</si>
  <si>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</si>
  <si>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</si>
  <si>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</si>
  <si>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</si>
  <si>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</si>
  <si>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</si>
  <si>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</si>
  <si>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</si>
  <si>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</si>
  <si>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</si>
  <si>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</si>
  <si>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</si>
  <si>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</si>
  <si>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</si>
  <si>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</si>
  <si>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</si>
  <si>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</si>
  <si>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</si>
  <si>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</si>
  <si>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</si>
  <si>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</si>
  <si>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</si>
  <si>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</si>
  <si>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</si>
  <si>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</si>
  <si>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</si>
  <si>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</si>
  <si>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</si>
  <si>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</si>
  <si>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</si>
  <si>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</si>
  <si>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</si>
  <si>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</si>
  <si>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</si>
  <si>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</si>
  <si>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</si>
  <si>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</si>
  <si>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</si>
  <si>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</si>
  <si>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</si>
  <si>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</si>
  <si>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</si>
  <si>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</si>
  <si>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</si>
  <si>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</si>
  <si>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</si>
  <si>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</si>
  <si>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</si>
  <si>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</si>
  <si>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</si>
  <si>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</si>
  <si>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</si>
  <si>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</si>
  <si>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</si>
  <si>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</si>
  <si>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</si>
  <si>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</si>
  <si>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</si>
  <si>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</si>
  <si>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</si>
  <si>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</si>
  <si>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</si>
  <si>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</si>
  <si>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</si>
  <si>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</si>
  <si>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</si>
  <si>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</si>
  <si>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</si>
  <si>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</si>
  <si>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</si>
  <si>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</si>
  <si>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</si>
  <si>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</si>
  <si>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</si>
  <si>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</si>
  <si>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</si>
  <si>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</si>
  <si>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</si>
  <si>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</si>
  <si>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</si>
  <si>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</si>
  <si>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</si>
  <si>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</si>
  <si>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</si>
  <si>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</si>
  <si>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</si>
  <si>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</si>
  <si>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</si>
  <si>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</si>
  <si>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</si>
  <si>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</si>
  <si>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</si>
  <si>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</si>
  <si>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</si>
  <si>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</si>
  <si>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</si>
  <si>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</si>
  <si>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</si>
  <si>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</si>
  <si>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</si>
  <si>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</si>
  <si>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</si>
  <si>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</si>
  <si>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</si>
  <si>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</si>
  <si>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</si>
  <si>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</si>
  <si>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</si>
  <si>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</si>
  <si>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</si>
  <si>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</si>
  <si>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</si>
  <si>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</si>
  <si>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</si>
  <si>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</si>
  <si>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</si>
  <si>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</si>
  <si>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</si>
  <si>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</si>
  <si>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</si>
  <si>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</si>
  <si>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</si>
  <si>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</si>
  <si>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</si>
  <si>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</si>
  <si>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</si>
  <si>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</si>
  <si>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</si>
  <si>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</si>
  <si>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</si>
  <si>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</si>
  <si>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</si>
  <si>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</si>
  <si>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</si>
  <si>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</si>
  <si>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</si>
  <si>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</si>
  <si>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</si>
  <si>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</si>
  <si>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</si>
  <si>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</si>
  <si>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</si>
  <si>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</si>
  <si>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</si>
  <si>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</si>
  <si>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</si>
  <si>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</si>
  <si>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</si>
  <si>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</si>
  <si>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</si>
  <si>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</si>
  <si>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</si>
  <si>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</si>
  <si>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</si>
  <si>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</si>
  <si>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</si>
  <si>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</si>
  <si>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</si>
  <si>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</si>
  <si>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</si>
  <si>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</si>
  <si>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</si>
  <si>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</si>
  <si>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</si>
  <si>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</si>
  <si>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</si>
  <si>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</si>
  <si>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</si>
  <si>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</si>
  <si>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</si>
  <si>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</si>
  <si>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</si>
  <si>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</si>
  <si>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</si>
  <si>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</si>
  <si>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</si>
  <si>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</si>
  <si>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</si>
  <si>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</si>
  <si>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</si>
  <si>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</si>
  <si>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</si>
  <si>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</si>
  <si>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</si>
  <si>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</si>
  <si>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</si>
  <si>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</si>
  <si>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</si>
  <si>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</si>
  <si>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</si>
  <si>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</si>
  <si>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</si>
  <si>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</si>
  <si>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</si>
  <si>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</si>
  <si>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</si>
  <si>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</si>
  <si>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</si>
  <si>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</si>
  <si>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</si>
  <si>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</si>
  <si>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</si>
  <si>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</si>
  <si>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</si>
  <si>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</si>
  <si>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</si>
  <si>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</si>
  <si>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</si>
  <si>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</si>
  <si>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</si>
  <si>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</si>
  <si>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</si>
  <si>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</si>
  <si>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</si>
  <si>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</si>
  <si>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</si>
  <si>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</si>
  <si>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</si>
  <si>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</si>
  <si>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</si>
  <si>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</si>
  <si>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</si>
  <si>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</si>
  <si>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</si>
  <si>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</si>
  <si>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</si>
  <si>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</si>
  <si>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</si>
  <si>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</si>
  <si>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</si>
  <si>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</si>
  <si>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</si>
  <si>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</si>
  <si>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</si>
  <si>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</si>
  <si>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</si>
  <si>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</si>
  <si>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</si>
  <si>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</si>
  <si>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</si>
  <si>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</si>
  <si>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</si>
  <si>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</si>
  <si>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</si>
  <si>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</si>
  <si>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</si>
  <si>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</si>
  <si>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</si>
  <si>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</si>
  <si>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</si>
  <si>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</si>
  <si>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</si>
  <si>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</si>
  <si>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</si>
  <si>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</si>
  <si>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</si>
  <si>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</si>
  <si>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</si>
  <si>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</si>
  <si>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</si>
  <si>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</si>
  <si>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</si>
  <si>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</si>
  <si>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</si>
  <si>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</si>
  <si>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</si>
  <si>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</si>
  <si>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</si>
  <si>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</si>
  <si>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</si>
  <si>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</si>
  <si>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</si>
  <si>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</si>
  <si>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</si>
  <si>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</si>
  <si>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</si>
  <si>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</si>
  <si>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</si>
  <si>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</si>
  <si>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</si>
  <si>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</si>
  <si>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</si>
  <si>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</si>
  <si>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</si>
  <si>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</si>
  <si>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</si>
  <si>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</si>
  <si>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</si>
  <si>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</si>
  <si>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</si>
  <si>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</si>
  <si>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</si>
  <si>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</si>
  <si>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</si>
  <si>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</si>
  <si>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</si>
  <si>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</si>
  <si>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</si>
  <si>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</si>
  <si>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</si>
  <si>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</si>
  <si>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</si>
  <si>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</si>
  <si>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</si>
  <si>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</si>
  <si>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</si>
  <si>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</si>
  <si>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</si>
  <si>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</si>
  <si>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</si>
  <si>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</si>
  <si>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</si>
  <si>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</si>
  <si>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</si>
  <si>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</si>
  <si>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</si>
  <si>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</si>
  <si>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</si>
  <si>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</si>
  <si>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</si>
  <si>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</si>
  <si>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</si>
  <si>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</si>
  <si>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</si>
  <si>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</si>
  <si>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</si>
  <si>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</si>
  <si>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</si>
  <si>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</si>
  <si>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</si>
  <si>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</si>
  <si>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</si>
  <si>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</si>
  <si>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</si>
  <si>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</si>
  <si>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</si>
  <si>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</si>
  <si>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</si>
  <si>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</si>
  <si>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</si>
  <si>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</si>
  <si>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</si>
  <si>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</si>
  <si>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</si>
  <si>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</si>
  <si>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</si>
  <si>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</si>
  <si>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</si>
  <si>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</si>
  <si>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</si>
  <si>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</si>
  <si>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</si>
  <si>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</si>
  <si>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</si>
  <si>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</si>
  <si>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</si>
  <si>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</si>
  <si>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</si>
  <si>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</si>
  <si>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</si>
  <si>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</si>
  <si>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</si>
  <si>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</si>
  <si>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</si>
  <si>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</si>
  <si>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</si>
  <si>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</si>
  <si>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</si>
  <si>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</si>
  <si>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</si>
  <si>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</si>
  <si>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</si>
  <si>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</si>
  <si>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</si>
  <si>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</si>
  <si>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</si>
  <si>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</si>
  <si>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</si>
  <si>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</si>
  <si>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</si>
  <si>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</si>
  <si>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</si>
  <si>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</si>
  <si>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</si>
  <si>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</si>
  <si>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</si>
  <si>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</si>
  <si>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</si>
  <si>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</si>
  <si>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</si>
  <si>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</si>
  <si>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</si>
  <si>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</si>
  <si>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</si>
  <si>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</si>
  <si>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</si>
  <si>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</si>
  <si>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</si>
  <si>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</si>
  <si>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</si>
  <si>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</si>
  <si>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</si>
  <si>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</si>
  <si>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</si>
  <si>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</si>
  <si>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</si>
  <si>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</si>
  <si>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</si>
  <si>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</si>
  <si>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</si>
  <si>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</si>
  <si>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</si>
  <si>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</si>
  <si>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</si>
  <si>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</si>
  <si>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</si>
  <si>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</si>
  <si>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</si>
  <si>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</si>
  <si>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</si>
  <si>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</si>
  <si>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</si>
  <si>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</si>
  <si>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</si>
  <si>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</si>
  <si>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</si>
  <si>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</si>
  <si>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</si>
  <si>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</si>
  <si>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</si>
  <si>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</si>
  <si>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</si>
  <si>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</si>
  <si>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</si>
  <si>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</si>
  <si>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</si>
  <si>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</si>
  <si>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</si>
  <si>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</si>
  <si>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</si>
  <si>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</si>
  <si>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</si>
  <si>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</si>
  <si>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</si>
  <si>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</si>
  <si>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</si>
  <si>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</si>
  <si>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</si>
  <si>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</si>
  <si>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</si>
  <si>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</si>
  <si>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</si>
  <si>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</si>
  <si>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</si>
  <si>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</si>
  <si>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</si>
  <si>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</si>
  <si>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</si>
  <si>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</si>
  <si>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</si>
  <si>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</si>
  <si>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</si>
  <si>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</si>
  <si>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</si>
  <si>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</si>
  <si>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</si>
  <si>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</si>
  <si>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</si>
  <si>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</si>
  <si>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</si>
  <si>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</si>
  <si>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</si>
  <si>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</si>
  <si>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</si>
  <si>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</si>
  <si>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</si>
  <si>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</si>
  <si>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</si>
  <si>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</si>
  <si>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</si>
  <si>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</si>
  <si>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</si>
  <si>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</si>
  <si>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</si>
  <si>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</si>
  <si>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</si>
  <si>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</si>
  <si>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</si>
  <si>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</si>
  <si>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</si>
  <si>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</si>
  <si>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</si>
  <si>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</si>
  <si>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</si>
  <si>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</si>
  <si>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</si>
  <si>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</si>
  <si>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</si>
  <si>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</si>
  <si>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</si>
  <si>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</si>
  <si>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</si>
  <si>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</si>
  <si>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</si>
  <si>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</si>
  <si>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</si>
  <si>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</si>
  <si>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</si>
  <si>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</si>
  <si>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</si>
  <si>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</si>
  <si>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</si>
  <si>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</si>
  <si>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</si>
  <si>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</si>
  <si>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</si>
  <si>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</si>
  <si>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</si>
  <si>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</si>
  <si>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</si>
  <si>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</si>
  <si>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</si>
  <si>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</si>
  <si>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</si>
  <si>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</si>
  <si>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</si>
  <si>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</si>
  <si>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</si>
  <si>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</si>
  <si>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</si>
  <si>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</si>
  <si>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</si>
  <si>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</si>
  <si>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</si>
  <si>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</si>
  <si>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</si>
  <si>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</si>
  <si>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</si>
  <si>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</si>
  <si>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</si>
  <si>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</si>
  <si>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</si>
  <si>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</si>
  <si>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</si>
  <si>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</si>
  <si>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</si>
  <si>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</si>
  <si>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</si>
  <si>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</si>
  <si>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</si>
  <si>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</si>
  <si>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</si>
  <si>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</si>
  <si>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</si>
  <si>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</si>
  <si>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</si>
  <si>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</si>
  <si>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</si>
  <si>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</si>
  <si>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</si>
  <si>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</si>
  <si>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</si>
  <si>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</si>
  <si>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</si>
  <si>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</si>
  <si>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</si>
  <si>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</si>
  <si>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</si>
  <si>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</si>
  <si>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</si>
  <si>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</si>
  <si>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</si>
  <si>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</si>
  <si>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</si>
  <si>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</si>
  <si>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</si>
  <si>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</si>
  <si>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</si>
  <si>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</si>
  <si>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</si>
  <si>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</si>
  <si>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</si>
  <si>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</si>
  <si>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</si>
  <si>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</si>
  <si>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</si>
  <si>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</si>
  <si>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</si>
  <si>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</si>
  <si>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</si>
  <si>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</si>
  <si>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</si>
  <si>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</si>
  <si>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</si>
  <si>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</si>
  <si>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</si>
  <si>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</si>
  <si>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</si>
  <si>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</si>
  <si>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</si>
  <si>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</si>
  <si>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</si>
  <si>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</si>
  <si>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</si>
  <si>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</si>
  <si>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</si>
  <si>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</si>
  <si>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</si>
  <si>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</si>
  <si>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</si>
  <si>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</si>
  <si>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</si>
  <si>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</si>
  <si>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</si>
  <si>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</si>
  <si>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</si>
  <si>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</si>
  <si>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</si>
  <si>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</si>
  <si>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</si>
  <si>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</si>
  <si>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</si>
  <si>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</si>
  <si>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</si>
  <si>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</si>
  <si>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</si>
  <si>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</si>
  <si>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</si>
  <si>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</si>
  <si>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</si>
  <si>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</si>
  <si>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</si>
  <si>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</si>
  <si>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</si>
  <si>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</si>
  <si>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</si>
  <si>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</si>
  <si>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</si>
  <si>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</si>
  <si>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</si>
  <si>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</si>
  <si>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</si>
  <si>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</si>
  <si>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</si>
  <si>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</si>
  <si>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</si>
  <si>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</si>
  <si>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</si>
  <si>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</si>
  <si>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</si>
  <si>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</si>
  <si>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</si>
  <si>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</si>
  <si>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</si>
  <si>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</si>
  <si>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</si>
  <si>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</si>
  <si>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</si>
  <si>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</si>
  <si>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</si>
  <si>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</si>
  <si>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</si>
  <si>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</si>
  <si>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</si>
  <si>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</si>
  <si>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</si>
  <si>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</si>
  <si>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</si>
  <si>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</si>
  <si>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</si>
  <si>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</si>
  <si>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</si>
  <si>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</si>
  <si>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</si>
  <si>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</si>
  <si>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</si>
  <si>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</si>
  <si>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</si>
  <si>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</si>
  <si>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</si>
  <si>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</si>
  <si>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</si>
  <si>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</si>
  <si>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</si>
  <si>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</si>
  <si>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</si>
  <si>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</si>
  <si>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</si>
  <si>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</si>
  <si>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</si>
  <si>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</si>
  <si>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</si>
  <si>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</si>
  <si>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</si>
  <si>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</si>
  <si>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</si>
  <si>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</si>
  <si>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</si>
  <si>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</si>
  <si>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</si>
  <si>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</si>
  <si>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</si>
  <si>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</si>
  <si>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</si>
  <si>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</si>
  <si>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</si>
  <si>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</si>
  <si>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</si>
  <si>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</si>
  <si>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</si>
  <si>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</si>
  <si>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</si>
  <si>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</si>
  <si>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</si>
  <si>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</si>
  <si>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</si>
  <si>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</si>
  <si>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</si>
  <si>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</si>
  <si>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</si>
  <si>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</si>
  <si>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</si>
  <si>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</si>
  <si>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</si>
  <si>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</si>
  <si>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</si>
  <si>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</si>
  <si>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</si>
  <si>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</si>
  <si>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</si>
  <si>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</si>
  <si>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</si>
  <si>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</si>
  <si>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</si>
  <si>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</si>
  <si>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</si>
  <si>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</si>
  <si>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</si>
  <si>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</si>
  <si>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</si>
  <si>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</si>
  <si>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</si>
  <si>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</si>
  <si>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</si>
  <si>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</si>
  <si>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</si>
  <si>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</si>
  <si>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</si>
  <si>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</si>
  <si>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</si>
  <si>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</si>
  <si>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</si>
  <si>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</si>
  <si>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</si>
  <si>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</si>
  <si>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</si>
  <si>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</si>
  <si>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</si>
  <si>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</si>
  <si>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</si>
  <si>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</si>
  <si>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</si>
  <si>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</si>
  <si>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</si>
  <si>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</si>
  <si>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</si>
  <si>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</si>
  <si>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</si>
  <si>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</si>
  <si>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</si>
  <si>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</si>
  <si>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</si>
  <si>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</si>
  <si>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</si>
  <si>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</si>
  <si>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</si>
  <si>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</si>
  <si>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</si>
  <si>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</si>
  <si>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</si>
  <si>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</si>
  <si>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</si>
  <si>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</si>
  <si>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</si>
  <si>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</si>
  <si>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</si>
  <si>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</si>
  <si>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</si>
  <si>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</si>
  <si>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</si>
  <si>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</si>
  <si>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</si>
  <si>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</si>
  <si>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</si>
  <si>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</si>
  <si>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</si>
  <si>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</si>
  <si>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</si>
  <si>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</si>
  <si>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</si>
  <si>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</si>
  <si>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</si>
  <si>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</si>
  <si>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</si>
  <si>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</si>
  <si>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</si>
  <si>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</si>
  <si>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</si>
  <si>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</si>
  <si>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</si>
  <si>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</si>
  <si>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</si>
  <si>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</si>
  <si>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</si>
  <si>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</si>
  <si>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</si>
  <si>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</si>
  <si>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</si>
  <si>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</si>
  <si>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</si>
  <si>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</si>
  <si>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</si>
  <si>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</si>
  <si>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</si>
  <si>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</si>
  <si>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</si>
  <si>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</si>
  <si>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</si>
  <si>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</si>
  <si>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</si>
  <si>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</si>
  <si>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</si>
  <si>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</si>
  <si>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</si>
  <si>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</si>
  <si>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</si>
  <si>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</si>
  <si>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</si>
  <si>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</si>
  <si>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</si>
  <si>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</si>
  <si>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</si>
  <si>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</si>
  <si>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</si>
  <si>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</si>
  <si>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</si>
  <si>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</si>
  <si>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</si>
  <si>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</si>
  <si>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</si>
  <si>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</si>
  <si>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</si>
  <si>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</si>
  <si>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</si>
  <si>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</si>
  <si>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</si>
  <si>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</si>
  <si>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</si>
  <si>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</si>
  <si>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</si>
  <si>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</si>
  <si>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</si>
  <si>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</si>
  <si>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</si>
  <si>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</si>
  <si>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</si>
  <si>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</si>
  <si>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</si>
  <si>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</si>
  <si>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</si>
  <si>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</si>
  <si>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</si>
  <si>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</si>
  <si>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</si>
  <si>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</si>
  <si>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</si>
  <si>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</si>
  <si>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</si>
  <si>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</si>
  <si>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</si>
  <si>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</si>
  <si>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</si>
  <si>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</si>
  <si>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</si>
  <si>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</si>
  <si>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</si>
  <si>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</si>
  <si>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</si>
  <si>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</si>
  <si>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</si>
  <si>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</si>
  <si>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</si>
  <si>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</si>
  <si>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</si>
  <si>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</si>
  <si>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</si>
  <si>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</si>
  <si>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</si>
  <si>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</si>
  <si>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</si>
  <si>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</si>
  <si>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</si>
  <si>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</si>
  <si>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</si>
  <si>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</si>
  <si>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</si>
  <si>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</si>
  <si>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</si>
  <si>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</si>
  <si>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</si>
  <si>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</si>
  <si>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</si>
  <si>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</si>
  <si>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</si>
  <si>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</si>
  <si>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</si>
  <si>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</si>
  <si>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</si>
  <si>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</si>
  <si>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</si>
  <si>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</si>
  <si>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</si>
  <si>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</si>
  <si>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</si>
  <si>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</si>
  <si>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</si>
  <si>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</si>
  <si>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</si>
  <si>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</si>
  <si>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</si>
  <si>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</si>
  <si>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</si>
  <si>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</si>
  <si>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</si>
  <si>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</si>
  <si>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</si>
  <si>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</si>
  <si>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</si>
  <si>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</si>
  <si>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</si>
  <si>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</si>
  <si>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</si>
  <si>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</si>
  <si>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</si>
  <si>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</si>
  <si>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</si>
  <si>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</si>
  <si>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</si>
  <si>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</si>
  <si>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</si>
  <si>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</si>
  <si>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</si>
  <si>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</si>
  <si>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</si>
  <si>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</si>
  <si>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</si>
  <si>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</si>
  <si>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</si>
  <si>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</si>
  <si>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</si>
  <si>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</si>
  <si>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</si>
  <si>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</si>
  <si>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</si>
  <si>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</si>
  <si>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</si>
  <si>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</si>
  <si>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</si>
  <si>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</si>
  <si>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</si>
  <si>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</si>
  <si>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</si>
  <si>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</si>
  <si>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</si>
  <si>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</si>
  <si>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</si>
  <si>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</si>
  <si>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</si>
  <si>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</si>
  <si>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</si>
  <si>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</si>
  <si>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</si>
  <si>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</si>
  <si>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</si>
  <si>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</si>
  <si>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</si>
  <si>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</si>
  <si>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</si>
  <si>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</si>
  <si>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</si>
  <si>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</si>
  <si>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</si>
  <si>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</si>
  <si>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</si>
  <si>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</si>
  <si>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</si>
  <si>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</si>
  <si>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</si>
  <si>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</si>
  <si>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</si>
  <si>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</si>
  <si>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</si>
  <si>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</si>
  <si>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</si>
  <si>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</si>
  <si>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</si>
  <si>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</si>
  <si>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</si>
  <si>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</si>
  <si>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</si>
  <si>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</si>
  <si>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</si>
  <si>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</si>
  <si>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</si>
  <si>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</si>
  <si>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</si>
  <si>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</si>
  <si>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</si>
  <si>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</si>
  <si>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</si>
  <si>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</si>
  <si>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</si>
  <si>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</si>
  <si>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</si>
  <si>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</si>
  <si>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</si>
  <si>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</si>
  <si>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</si>
  <si>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</si>
  <si>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</si>
  <si>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</si>
  <si>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</si>
  <si>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</si>
  <si>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</si>
  <si>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</si>
  <si>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</si>
  <si>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</si>
  <si>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</si>
  <si>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</si>
  <si>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</si>
  <si>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</si>
  <si>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</si>
  <si>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</si>
  <si>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</si>
  <si>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</si>
  <si>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</si>
  <si>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</si>
  <si>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</si>
  <si>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</si>
  <si>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</si>
  <si>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</si>
  <si>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</si>
  <si>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</si>
  <si>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</si>
  <si>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</si>
  <si>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</si>
  <si>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</si>
  <si>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</si>
  <si>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</si>
  <si>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</si>
  <si>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</si>
  <si>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</si>
  <si>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</si>
  <si>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</si>
  <si>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</si>
  <si>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</si>
  <si>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</si>
  <si>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</si>
  <si>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</si>
  <si>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</si>
  <si>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</si>
  <si>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</si>
  <si>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</si>
  <si>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</si>
  <si>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</si>
  <si>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</si>
  <si>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</si>
  <si>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</si>
  <si>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</si>
  <si>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</si>
  <si>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</si>
  <si>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</si>
  <si>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</si>
  <si>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</si>
  <si>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</si>
  <si>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</si>
  <si>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</si>
  <si>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</si>
  <si>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</si>
  <si>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</si>
  <si>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</si>
  <si>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</si>
  <si>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</si>
  <si>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</si>
  <si>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</si>
  <si>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</si>
  <si>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</si>
  <si>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</si>
  <si>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</si>
  <si>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</si>
  <si>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</si>
  <si>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</si>
  <si>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</si>
  <si>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</si>
  <si>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</si>
  <si>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</si>
  <si>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</si>
  <si>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</si>
  <si>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</si>
  <si>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</si>
  <si>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</si>
  <si>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</si>
  <si>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</si>
  <si>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</si>
  <si>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</si>
  <si>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</si>
  <si>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</si>
  <si>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</si>
  <si>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</si>
  <si>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</si>
  <si>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</si>
  <si>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</si>
  <si>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</si>
  <si>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</si>
  <si>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</si>
  <si>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</si>
  <si>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</si>
  <si>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</si>
  <si>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</si>
  <si>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</si>
  <si>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</si>
  <si>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</si>
  <si>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</si>
  <si>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</si>
  <si>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</si>
  <si>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</si>
  <si>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</si>
  <si>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</si>
  <si>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</si>
  <si>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</si>
  <si>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</si>
  <si>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</si>
  <si>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</si>
  <si>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</si>
  <si>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</si>
  <si>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</si>
  <si>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</si>
  <si>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</si>
  <si>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</si>
  <si>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</si>
  <si>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</si>
  <si>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</si>
  <si>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</si>
  <si>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</si>
  <si>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</si>
  <si>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</si>
  <si>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</si>
  <si>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</si>
  <si>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</si>
  <si>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</si>
  <si>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</si>
  <si>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</si>
  <si>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</si>
  <si>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</si>
  <si>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</si>
  <si>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</si>
  <si>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</si>
  <si>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</si>
  <si>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</si>
  <si>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</si>
  <si>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</si>
  <si>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</si>
  <si>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</si>
  <si>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</si>
  <si>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</si>
  <si>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</si>
  <si>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</si>
  <si>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</si>
  <si>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</si>
  <si>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</si>
  <si>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</si>
  <si>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</si>
  <si>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</si>
  <si>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</si>
  <si>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</si>
  <si>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</si>
  <si>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</si>
  <si>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</si>
  <si>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</si>
  <si>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</si>
  <si>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</si>
  <si>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</si>
  <si>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</si>
  <si>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</si>
  <si>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</si>
  <si>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</si>
  <si>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</si>
  <si>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</si>
  <si>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</si>
  <si>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</si>
  <si>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</si>
  <si>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</si>
  <si>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</si>
  <si>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</si>
  <si>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</si>
  <si>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</si>
  <si>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</si>
  <si>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</si>
  <si>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</si>
  <si>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</si>
  <si>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</si>
  <si>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</si>
  <si>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</si>
  <si>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</si>
  <si>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</si>
  <si>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</si>
  <si>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</si>
  <si>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</si>
  <si>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</si>
  <si>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</si>
  <si>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</si>
  <si>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</si>
  <si>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</si>
  <si>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</si>
  <si>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</si>
  <si>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</si>
  <si>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</si>
  <si>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</si>
  <si>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</si>
  <si>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</si>
  <si>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</si>
  <si>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</si>
  <si>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</si>
  <si>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</si>
  <si>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</si>
  <si>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</si>
  <si>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</si>
  <si>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</si>
  <si>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</si>
  <si>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</si>
  <si>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</si>
  <si>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</si>
  <si>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</si>
  <si>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</si>
  <si>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</si>
  <si>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</si>
  <si>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</si>
  <si>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</si>
  <si>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</si>
  <si>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</si>
  <si>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</si>
  <si>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</si>
  <si>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</si>
  <si>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</si>
  <si>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</si>
  <si>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</si>
  <si>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</si>
  <si>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</si>
  <si>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</si>
  <si>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</si>
  <si>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</si>
  <si>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</si>
  <si>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</si>
  <si>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</si>
  <si>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</si>
  <si>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</si>
  <si>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</si>
  <si>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</si>
  <si>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</si>
  <si>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</si>
  <si>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</si>
  <si>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</si>
  <si>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</si>
  <si>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</si>
  <si>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</si>
  <si>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</si>
  <si>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</si>
  <si>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</si>
  <si>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</si>
  <si>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</si>
  <si>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</si>
  <si>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</si>
  <si>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</si>
  <si>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</si>
  <si>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</si>
  <si>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</si>
  <si>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</si>
  <si>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</si>
  <si>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</si>
  <si>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</si>
  <si>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</si>
  <si>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</si>
  <si>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</si>
  <si>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</si>
  <si>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</si>
  <si>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</si>
  <si>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</si>
  <si>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</si>
  <si>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</si>
  <si>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</si>
  <si>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</si>
  <si>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</si>
  <si>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</si>
  <si>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</si>
  <si>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</si>
  <si>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</si>
  <si>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</si>
  <si>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</si>
  <si>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</si>
  <si>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</si>
  <si>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</si>
  <si>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</si>
  <si>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</si>
  <si>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</si>
  <si>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</si>
  <si>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</si>
  <si>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</si>
  <si>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</si>
  <si>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</si>
  <si>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</si>
  <si>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</si>
  <si>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</si>
  <si>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</si>
  <si>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</si>
  <si>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</si>
  <si>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</si>
  <si>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</si>
  <si>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</si>
  <si>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</si>
  <si>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</si>
  <si>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</si>
  <si>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</si>
  <si>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</si>
  <si>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</si>
  <si>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</si>
  <si>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</si>
  <si>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</si>
  <si>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</si>
  <si>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</si>
  <si>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</si>
  <si>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</si>
  <si>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</si>
  <si>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</si>
  <si>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</si>
  <si>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</si>
  <si>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</si>
  <si>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</si>
  <si>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</si>
  <si>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</si>
  <si>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</si>
  <si>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</si>
  <si>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</si>
  <si>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</si>
  <si>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</si>
  <si>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</si>
  <si>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</si>
  <si>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</si>
  <si>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</si>
  <si>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</si>
  <si>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</si>
  <si>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</si>
  <si>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</si>
  <si>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</si>
  <si>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</si>
  <si>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</si>
  <si>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</si>
  <si>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</si>
  <si>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</si>
  <si>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</si>
  <si>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</si>
  <si>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</si>
  <si>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</si>
  <si>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</si>
  <si>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</si>
  <si>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</si>
  <si>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</si>
  <si>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</si>
  <si>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</si>
  <si>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</si>
  <si>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</si>
  <si>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</si>
  <si>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</si>
  <si>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</si>
  <si>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</si>
  <si>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</si>
  <si>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</si>
  <si>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</si>
  <si>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</si>
  <si>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</si>
  <si>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</si>
  <si>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</si>
  <si>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</si>
  <si>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</si>
  <si>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</si>
  <si>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</si>
  <si>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</si>
  <si>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</si>
  <si>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</si>
  <si>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</si>
  <si>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</si>
  <si>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</si>
  <si>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</si>
  <si>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</si>
  <si>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</si>
  <si>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</si>
  <si>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</si>
  <si>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</si>
  <si>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</si>
  <si>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</si>
  <si>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</si>
  <si>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</si>
  <si>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</si>
  <si>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</si>
  <si>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</si>
  <si>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</si>
  <si>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</si>
  <si>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</si>
  <si>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</si>
  <si>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</si>
  <si>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</si>
  <si>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</si>
  <si>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</si>
  <si>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</si>
  <si>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</si>
  <si>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</si>
  <si>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</si>
  <si>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</si>
  <si>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</si>
  <si>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</si>
  <si>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</si>
  <si>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</si>
  <si>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</si>
  <si>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</si>
  <si>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</si>
  <si>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</si>
  <si>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</si>
  <si>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</si>
  <si>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</si>
  <si>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</si>
  <si>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</si>
  <si>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</si>
  <si>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</si>
  <si>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</si>
  <si>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</si>
  <si>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</si>
  <si>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</si>
  <si>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</si>
  <si>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</si>
  <si>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</si>
  <si>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</si>
  <si>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</si>
  <si>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</si>
  <si>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</si>
  <si>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</si>
  <si>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</si>
  <si>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</si>
  <si>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</si>
  <si>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</si>
  <si>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</si>
  <si>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</si>
  <si>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</si>
  <si>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</si>
  <si>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</si>
  <si>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</si>
  <si>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</si>
  <si>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</si>
  <si>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</si>
  <si>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</si>
  <si>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</si>
  <si>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</si>
  <si>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</si>
  <si>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</si>
  <si>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</si>
  <si>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</si>
  <si>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</si>
  <si>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</si>
  <si>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</si>
  <si>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</si>
  <si>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</si>
  <si>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</si>
  <si>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</si>
  <si>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</si>
  <si>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</si>
  <si>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</si>
  <si>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</si>
  <si>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</si>
  <si>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</si>
  <si>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</si>
  <si>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</si>
  <si>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</si>
  <si>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</si>
  <si>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</si>
  <si>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</si>
  <si>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</si>
  <si>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</si>
  <si>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</si>
  <si>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</si>
  <si>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</si>
  <si>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</si>
  <si>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</si>
  <si>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</si>
  <si>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</si>
  <si>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</si>
  <si>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</si>
  <si>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</si>
  <si>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</si>
  <si>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</si>
  <si>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</si>
  <si>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</si>
  <si>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</si>
  <si>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</si>
  <si>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</si>
  <si>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</si>
  <si>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</si>
  <si>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</si>
  <si>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</si>
  <si>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</si>
  <si>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</si>
  <si>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</si>
  <si>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</si>
  <si>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</si>
  <si>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</si>
  <si>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</si>
  <si>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</si>
  <si>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</si>
  <si>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</si>
  <si>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</si>
  <si>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</si>
  <si>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</si>
  <si>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</si>
  <si>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</si>
  <si>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</si>
  <si>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</si>
  <si>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</si>
  <si>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</si>
  <si>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</si>
  <si>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</si>
  <si>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</si>
  <si>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</si>
  <si>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</si>
  <si>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</si>
  <si>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</si>
  <si>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</si>
  <si>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</si>
  <si>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</si>
  <si>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</si>
  <si>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</si>
  <si>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</si>
  <si>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</si>
  <si>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</si>
  <si>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</si>
  <si>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</si>
  <si>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</si>
  <si>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</si>
  <si>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</si>
  <si>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</si>
  <si>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</si>
  <si>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</si>
  <si>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</si>
  <si>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</si>
  <si>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</si>
  <si>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</si>
  <si>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</si>
  <si>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</si>
  <si>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</si>
  <si>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</si>
  <si>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</si>
  <si>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</si>
  <si>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</si>
  <si>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</si>
  <si>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</si>
  <si>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</si>
  <si>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</si>
  <si>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</si>
  <si>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</si>
  <si>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</si>
  <si>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</si>
  <si>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</si>
  <si>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</si>
  <si>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</si>
  <si>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</si>
  <si>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</si>
  <si>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</si>
  <si>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</si>
  <si>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</si>
  <si>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</si>
  <si>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</si>
  <si>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</si>
  <si>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</si>
  <si>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</si>
  <si>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</si>
  <si>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</si>
  <si>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</si>
  <si>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</si>
  <si>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</si>
  <si>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</si>
  <si>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</si>
  <si>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</si>
  <si>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</si>
  <si>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</si>
  <si>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</si>
  <si>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</si>
  <si>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</si>
  <si>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</si>
  <si>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</si>
  <si>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</si>
  <si>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</si>
  <si>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</si>
  <si>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</si>
  <si>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</si>
  <si>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</si>
  <si>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</si>
  <si>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</si>
  <si>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</si>
  <si>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</si>
  <si>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</si>
  <si>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</si>
  <si>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</si>
  <si>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</si>
  <si>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</si>
  <si>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</si>
  <si>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</si>
  <si>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</si>
  <si>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</si>
  <si>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</si>
  <si>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</si>
  <si>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</si>
  <si>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</si>
  <si>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</si>
  <si>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</si>
  <si>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</si>
  <si>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</si>
  <si>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</si>
  <si>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</si>
  <si>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</si>
  <si>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</si>
  <si>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</si>
  <si>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</si>
  <si>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</si>
  <si>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</si>
  <si>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</si>
  <si>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</si>
  <si>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</si>
  <si>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</si>
  <si>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</si>
  <si>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</si>
  <si>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</si>
  <si>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</si>
  <si>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</si>
  <si>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</si>
  <si>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</si>
  <si>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</si>
  <si>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</si>
  <si>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</si>
  <si>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</si>
  <si>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</si>
  <si>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</si>
  <si>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</si>
  <si>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</si>
  <si>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</si>
  <si>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</si>
  <si>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</si>
  <si>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</si>
  <si>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</si>
  <si>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</si>
  <si>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</si>
  <si>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</si>
  <si>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</si>
  <si>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</si>
  <si>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</si>
  <si>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</si>
  <si>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</si>
  <si>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</si>
  <si>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</si>
  <si>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</si>
  <si>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</si>
  <si>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</si>
  <si>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</si>
  <si>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</si>
  <si>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</si>
  <si>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</si>
  <si>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</si>
  <si>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</si>
  <si>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</si>
  <si>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</si>
  <si>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</si>
  <si>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</si>
  <si>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</si>
  <si>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</si>
  <si>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</si>
  <si>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</si>
  <si>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</si>
  <si>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</si>
  <si>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</si>
  <si>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</si>
  <si>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</si>
  <si>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</si>
  <si>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</si>
  <si>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</si>
  <si>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</si>
  <si>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</si>
  <si>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</si>
  <si>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</si>
  <si>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</si>
  <si>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</si>
  <si>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</si>
  <si>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</si>
  <si>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</si>
  <si>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</si>
  <si>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</si>
  <si>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</si>
  <si>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</si>
  <si>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</si>
  <si>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</si>
  <si>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</si>
  <si>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</si>
  <si>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</si>
  <si>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</si>
  <si>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</si>
  <si>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</si>
  <si>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</si>
  <si>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</si>
  <si>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</si>
  <si>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</si>
  <si>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</si>
  <si>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</si>
  <si>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</si>
  <si>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</si>
  <si>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</si>
  <si>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</si>
  <si>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</si>
  <si>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</si>
  <si>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</si>
  <si>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</si>
  <si>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</si>
  <si>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</si>
  <si>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</si>
  <si>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</si>
  <si>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</si>
  <si>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</si>
  <si>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</si>
  <si>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</si>
  <si>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</si>
  <si>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</si>
  <si>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</si>
  <si>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</si>
  <si>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</si>
  <si>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</si>
  <si>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</si>
  <si>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</si>
  <si>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</si>
  <si>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</si>
  <si>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</si>
  <si>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</si>
  <si>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</si>
  <si>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</si>
  <si>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</si>
  <si>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</si>
  <si>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</si>
  <si>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</si>
  <si>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</si>
  <si>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</si>
  <si>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</si>
  <si>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</si>
  <si>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</si>
  <si>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</si>
  <si>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</si>
  <si>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</si>
  <si>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</si>
  <si>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</si>
  <si>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</si>
  <si>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</si>
  <si>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</si>
  <si>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</si>
  <si>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</si>
  <si>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</si>
  <si>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</si>
  <si>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</si>
  <si>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</si>
  <si>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</si>
  <si>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</si>
  <si>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</si>
  <si>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</si>
  <si>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</si>
  <si>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</si>
  <si>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</si>
  <si>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</si>
  <si>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</si>
  <si>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</si>
  <si>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</si>
  <si>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</si>
  <si>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</si>
  <si>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</si>
  <si>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</si>
  <si>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</si>
  <si>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</si>
  <si>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</si>
  <si>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</si>
  <si>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</si>
  <si>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</si>
  <si>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</si>
  <si>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</si>
  <si>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</si>
  <si>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</si>
  <si>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</si>
  <si>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</si>
  <si>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</si>
  <si>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</si>
  <si>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</si>
  <si>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</si>
  <si>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</si>
  <si>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</si>
  <si>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</si>
  <si>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</si>
  <si>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</si>
  <si>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</si>
  <si>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</si>
  <si>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</si>
  <si>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</si>
  <si>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</si>
  <si>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</si>
  <si>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</si>
  <si>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</si>
  <si>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</si>
  <si>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</si>
  <si>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</si>
  <si>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</si>
  <si>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</si>
  <si>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</si>
  <si>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</si>
  <si>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</si>
  <si>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</si>
  <si>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</si>
  <si>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</si>
  <si>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</si>
  <si>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</si>
  <si>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</si>
  <si>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</si>
  <si>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</si>
  <si>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</si>
  <si>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</si>
  <si>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</si>
  <si>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</si>
  <si>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</si>
  <si>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</si>
  <si>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</si>
  <si>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</si>
  <si>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</si>
  <si>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</si>
  <si>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</si>
  <si>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</si>
  <si>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</si>
  <si>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</si>
  <si>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</si>
  <si>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</si>
  <si>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</si>
  <si>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</si>
  <si>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</si>
  <si>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</si>
  <si>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</si>
  <si>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</si>
  <si>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</si>
  <si>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</si>
  <si>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</si>
  <si>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</si>
  <si>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</si>
  <si>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</si>
  <si>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</si>
  <si>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</si>
  <si>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</si>
  <si>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</si>
  <si>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</si>
  <si>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</si>
  <si>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</si>
  <si>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</si>
  <si>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</si>
  <si>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</si>
  <si>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</si>
  <si>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</si>
  <si>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</si>
  <si>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</si>
  <si>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</si>
  <si>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</si>
  <si>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</si>
  <si>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</si>
  <si>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</si>
  <si>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</si>
  <si>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</si>
  <si>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</si>
  <si>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</si>
  <si>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</si>
  <si>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</si>
  <si>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</si>
  <si>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</si>
  <si>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</si>
  <si>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</si>
  <si>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</si>
  <si>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</si>
  <si>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</si>
  <si>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</si>
  <si>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</si>
  <si>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</si>
  <si>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</si>
  <si>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</si>
  <si>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</si>
  <si>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</si>
  <si>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</si>
  <si>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</si>
  <si>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</si>
  <si>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</si>
  <si>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</si>
  <si>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</si>
  <si>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</si>
  <si>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</si>
  <si>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</si>
  <si>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</si>
  <si>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</si>
  <si>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</si>
  <si>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</si>
  <si>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</si>
  <si>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</si>
  <si>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</si>
  <si>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</si>
  <si>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</si>
  <si>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</si>
  <si>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</si>
  <si>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</si>
  <si>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</si>
  <si>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</si>
  <si>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</si>
  <si>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</si>
  <si>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</si>
  <si>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</si>
  <si>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</si>
  <si>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</si>
  <si>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</si>
  <si>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</si>
  <si>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</si>
  <si>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</si>
  <si>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</si>
  <si>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</si>
  <si>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</si>
  <si>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</si>
  <si>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</si>
  <si>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</si>
  <si>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</si>
  <si>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</si>
  <si>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</si>
  <si>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</si>
  <si>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</si>
  <si>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</si>
  <si>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</si>
  <si>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</si>
  <si>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</si>
  <si>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</si>
  <si>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</si>
  <si>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</si>
  <si>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</si>
  <si>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</si>
  <si>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</si>
  <si>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</si>
  <si>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</si>
  <si>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</si>
  <si>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</si>
  <si>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</si>
  <si>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</si>
  <si>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</si>
  <si>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</si>
  <si>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</si>
  <si>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</si>
  <si>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</si>
  <si>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</si>
  <si>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</si>
  <si>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</si>
  <si>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</si>
  <si>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</si>
  <si>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</si>
  <si>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</si>
  <si>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</si>
  <si>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</si>
  <si>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</si>
  <si>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</si>
  <si>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</si>
  <si>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</si>
  <si>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</si>
  <si>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</si>
  <si>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</si>
  <si>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</si>
  <si>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</si>
  <si>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</si>
  <si>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</si>
  <si>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</si>
  <si>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</si>
  <si>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</si>
  <si>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</si>
  <si>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</si>
  <si>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</si>
  <si>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</si>
  <si>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</si>
  <si>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</si>
  <si>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</si>
  <si>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</si>
  <si>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</si>
  <si>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</si>
  <si>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</si>
  <si>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</si>
  <si>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</si>
  <si>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</si>
  <si>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</si>
  <si>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</si>
  <si>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</si>
  <si>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</si>
  <si>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</si>
  <si>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</si>
  <si>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</si>
  <si>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</si>
  <si>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</si>
  <si>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</si>
  <si>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</si>
  <si>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</si>
  <si>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</si>
  <si>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</si>
  <si>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</si>
  <si>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</si>
  <si>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</si>
  <si>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</si>
  <si>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</si>
  <si>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</si>
  <si>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</si>
  <si>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</si>
  <si>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</si>
  <si>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</si>
  <si>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</si>
  <si>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</si>
  <si>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</si>
  <si>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</si>
  <si>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</si>
  <si>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</si>
  <si>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</si>
  <si>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</si>
  <si>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</si>
  <si>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</si>
  <si>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</si>
  <si>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</si>
  <si>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</si>
  <si>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</si>
  <si>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</si>
  <si>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</si>
  <si>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</si>
  <si>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</si>
  <si>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</si>
  <si>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</si>
  <si>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</si>
  <si>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</si>
  <si>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</si>
  <si>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</si>
  <si>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</si>
  <si>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</si>
  <si>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</si>
  <si>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</si>
  <si>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</si>
  <si>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</si>
  <si>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</si>
  <si>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</si>
  <si>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</si>
  <si>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</si>
  <si>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</si>
  <si>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</si>
  <si>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</si>
  <si>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</si>
  <si>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</si>
  <si>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</si>
  <si>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</si>
  <si>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</si>
  <si>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</si>
  <si>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</si>
  <si>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</si>
  <si>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</si>
  <si>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</si>
  <si>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</si>
  <si>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</si>
  <si>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</si>
  <si>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</si>
  <si>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</si>
  <si>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</si>
  <si>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</si>
  <si>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</si>
  <si>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</si>
  <si>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</si>
  <si>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</si>
  <si>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</si>
  <si>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</si>
  <si>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</si>
  <si>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</si>
  <si>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</si>
  <si>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</si>
  <si>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</si>
  <si>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</si>
  <si>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</si>
  <si>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</si>
  <si>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</si>
  <si>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</si>
  <si>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</si>
  <si>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</si>
  <si>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</si>
  <si>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</si>
  <si>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</si>
  <si>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</si>
  <si>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</si>
  <si>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</si>
  <si>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</si>
  <si>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</si>
  <si>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</si>
  <si>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</si>
  <si>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</si>
  <si>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</si>
  <si>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</si>
  <si>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</si>
  <si>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</si>
  <si>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</si>
  <si>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</si>
  <si>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</si>
  <si>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</si>
  <si>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</si>
  <si>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</si>
  <si>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</si>
  <si>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</si>
  <si>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</si>
  <si>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</si>
  <si>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</si>
  <si>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</si>
  <si>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</si>
  <si>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</si>
  <si>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</si>
  <si>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</si>
  <si>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</si>
  <si>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</si>
  <si>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</si>
  <si>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</si>
  <si>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</si>
  <si>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</si>
  <si>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</si>
  <si>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</si>
  <si>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</si>
  <si>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</si>
  <si>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</si>
  <si>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</si>
  <si>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</si>
  <si>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</si>
  <si>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</si>
  <si>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</si>
  <si>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</si>
  <si>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</si>
  <si>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</si>
  <si>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</si>
  <si>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</si>
  <si>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</si>
  <si>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</si>
  <si>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</si>
  <si>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</si>
  <si>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</si>
  <si>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</si>
  <si>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</si>
  <si>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</si>
  <si>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</si>
  <si>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</si>
  <si>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</si>
  <si>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</si>
  <si>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</si>
  <si>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</si>
  <si>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</si>
  <si>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</si>
  <si>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</si>
  <si>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</si>
  <si>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</si>
  <si>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</si>
  <si>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</si>
  <si>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</si>
  <si>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</si>
  <si>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</si>
  <si>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</si>
  <si>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</si>
  <si>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</si>
  <si>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</si>
  <si>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</si>
  <si>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</si>
  <si>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</si>
  <si>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</si>
  <si>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</si>
  <si>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</si>
  <si>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</si>
  <si>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</si>
  <si>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</si>
  <si>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</si>
  <si>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</si>
  <si>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</si>
  <si>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</si>
  <si>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</si>
  <si>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</si>
  <si>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</si>
  <si>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</si>
  <si>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</si>
  <si>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</si>
  <si>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</si>
  <si>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</si>
  <si>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</si>
  <si>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</si>
  <si>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</si>
  <si>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</si>
  <si>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</si>
  <si>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</si>
  <si>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</si>
  <si>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</si>
  <si>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</si>
  <si>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</si>
  <si>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</si>
  <si>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</si>
  <si>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</si>
  <si>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</si>
  <si>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</si>
  <si>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</si>
  <si>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</si>
  <si>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</si>
  <si>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</si>
  <si>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</si>
  <si>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</si>
  <si>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</si>
  <si>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</si>
  <si>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</si>
  <si>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</si>
  <si>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</si>
  <si>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</si>
  <si>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</si>
  <si>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</si>
  <si>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</si>
  <si>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</si>
  <si>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</si>
  <si>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</si>
  <si>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</si>
  <si>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</si>
  <si>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</si>
  <si>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</si>
  <si>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</si>
  <si>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</si>
  <si>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</si>
  <si>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</si>
  <si>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</si>
  <si>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</si>
  <si>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</si>
  <si>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</si>
  <si>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</si>
  <si>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</si>
  <si>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</si>
  <si>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</si>
  <si>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</si>
  <si>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</si>
  <si>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</si>
  <si>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</si>
  <si>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</si>
  <si>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</si>
  <si>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</si>
  <si>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</si>
  <si>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</si>
  <si>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</si>
  <si>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</si>
  <si>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</si>
  <si>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</si>
  <si>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</si>
  <si>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</si>
  <si>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</si>
  <si>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</si>
  <si>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</si>
  <si>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</si>
  <si>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</si>
  <si>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</si>
  <si>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</si>
  <si>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</si>
  <si>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</si>
  <si>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</si>
  <si>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</si>
  <si>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</si>
  <si>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</si>
  <si>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</si>
  <si>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</si>
  <si>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</si>
  <si>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</si>
  <si>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</si>
  <si>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</si>
  <si>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</si>
  <si>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</si>
  <si>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</si>
  <si>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</si>
  <si>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</si>
  <si>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</si>
  <si>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</si>
  <si>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</si>
  <si>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</si>
  <si>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</si>
  <si>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</si>
  <si>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</si>
  <si>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</si>
  <si>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</si>
  <si>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</si>
  <si>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</si>
  <si>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</si>
  <si>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</si>
  <si>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</si>
  <si>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</si>
  <si>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</si>
  <si>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</si>
  <si>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</si>
  <si>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</si>
  <si>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</si>
  <si>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</si>
  <si>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</si>
  <si>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</si>
  <si>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</si>
  <si>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</si>
  <si>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</si>
  <si>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</si>
  <si>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</si>
  <si>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</si>
  <si>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</si>
  <si>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</si>
  <si>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</si>
  <si>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</si>
  <si>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</si>
  <si>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</si>
  <si>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</si>
  <si>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</si>
  <si>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</si>
  <si>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</si>
  <si>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</si>
  <si>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</si>
  <si>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</si>
  <si>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</si>
  <si>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</si>
  <si>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</si>
  <si>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</si>
  <si>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</si>
  <si>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</si>
  <si>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</si>
  <si>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</si>
  <si>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</si>
  <si>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</si>
  <si>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</si>
  <si>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</si>
  <si>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</si>
  <si>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</si>
  <si>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</si>
  <si>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</si>
  <si>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</si>
  <si>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</si>
  <si>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</si>
  <si>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</si>
  <si>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</si>
  <si>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</si>
  <si>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</si>
  <si>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</si>
  <si>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</si>
  <si>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</si>
  <si>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</si>
  <si>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</si>
  <si>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</si>
  <si>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</si>
  <si>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</si>
  <si>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</si>
  <si>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</si>
  <si>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</si>
  <si>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</si>
  <si>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</si>
  <si>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</si>
  <si>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</si>
  <si>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</si>
  <si>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</si>
  <si>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</si>
  <si>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</si>
  <si>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</si>
  <si>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</si>
  <si>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</si>
  <si>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</si>
  <si>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</si>
  <si>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</si>
  <si>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</si>
  <si>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</si>
  <si>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</si>
  <si>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</si>
  <si>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</si>
  <si>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</si>
  <si>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</si>
  <si>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</si>
  <si>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</si>
  <si>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</si>
  <si>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</si>
  <si>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</si>
  <si>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</si>
  <si>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</si>
  <si>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</si>
  <si>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</si>
  <si>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</si>
  <si>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</si>
  <si>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</si>
  <si>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</si>
  <si>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</si>
  <si>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</si>
  <si>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</si>
  <si>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</si>
  <si>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</si>
  <si>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</si>
  <si>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</si>
  <si>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</si>
  <si>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</si>
  <si>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</si>
  <si>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</si>
  <si>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</si>
  <si>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</si>
  <si>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</si>
  <si>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</si>
  <si>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</si>
  <si>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</si>
  <si>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</si>
  <si>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</si>
  <si>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</si>
  <si>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</si>
  <si>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</si>
  <si>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</si>
  <si>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</si>
  <si>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</si>
  <si>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</si>
  <si>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</si>
  <si>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</si>
  <si>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</si>
  <si>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</si>
  <si>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</si>
  <si>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</si>
  <si>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</si>
  <si>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</si>
  <si>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</si>
  <si>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</si>
  <si>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</si>
  <si>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</si>
  <si>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</si>
  <si>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</si>
  <si>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</si>
  <si>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</si>
  <si>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</si>
  <si>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</si>
  <si>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</si>
  <si>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</si>
  <si>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</si>
  <si>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</si>
  <si>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</si>
  <si>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</si>
  <si>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</si>
  <si>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</si>
  <si>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</si>
  <si>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</si>
  <si>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</si>
  <si>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</si>
  <si>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</si>
  <si>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</si>
  <si>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</si>
  <si>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</si>
  <si>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</si>
  <si>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</si>
  <si>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</si>
  <si>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</si>
  <si>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</si>
  <si>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</si>
  <si>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</si>
  <si>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</si>
  <si>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</si>
  <si>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</si>
  <si>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</si>
  <si>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</si>
  <si>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</si>
  <si>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</si>
  <si>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</si>
  <si>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</si>
  <si>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</si>
  <si>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</si>
  <si>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</si>
  <si>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</si>
  <si>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</si>
  <si>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</si>
  <si>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</si>
  <si>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</si>
  <si>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</si>
  <si>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</si>
  <si>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</si>
  <si>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</si>
  <si>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</si>
  <si>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</si>
  <si>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</si>
  <si>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</si>
  <si>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</si>
  <si>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</si>
  <si>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</si>
  <si>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</si>
  <si>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</si>
  <si>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</si>
  <si>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</si>
  <si>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</si>
  <si>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</si>
  <si>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</si>
  <si>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</si>
  <si>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</si>
  <si>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</si>
  <si>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</si>
  <si>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</si>
  <si>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</si>
  <si>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</si>
  <si>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</si>
  <si>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</si>
  <si>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</si>
  <si>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</si>
  <si>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</si>
  <si>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</si>
  <si>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</si>
  <si>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</si>
  <si>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</si>
  <si>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</si>
  <si>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</si>
  <si>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</si>
  <si>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</si>
  <si>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</si>
  <si>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</si>
  <si>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</si>
  <si>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</si>
  <si>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</si>
  <si>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</si>
  <si>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</si>
  <si>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</si>
  <si>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</si>
  <si>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</si>
  <si>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</si>
  <si>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</si>
  <si>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</si>
  <si>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</si>
  <si>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</si>
  <si>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</si>
  <si>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</si>
  <si>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</si>
  <si>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</si>
  <si>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</si>
  <si>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</si>
  <si>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</si>
  <si>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</si>
  <si>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</si>
  <si>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</si>
  <si>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</si>
  <si>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</si>
  <si>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</si>
  <si>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</si>
  <si>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</si>
  <si>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</si>
  <si>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</si>
  <si>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</si>
  <si>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</si>
  <si>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</si>
  <si>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</si>
  <si>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</si>
  <si>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</si>
  <si>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</si>
  <si>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</si>
  <si>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</si>
  <si>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</si>
  <si>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</si>
  <si>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</si>
  <si>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</si>
  <si>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</si>
  <si>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</si>
  <si>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</si>
  <si>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</si>
  <si>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</si>
  <si>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</si>
  <si>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</si>
  <si>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</si>
  <si>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</si>
  <si>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</si>
  <si>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</si>
  <si>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</si>
  <si>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</si>
  <si>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</si>
  <si>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</si>
  <si>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</si>
  <si>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</si>
  <si>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</si>
  <si>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</si>
  <si>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</si>
  <si>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</si>
  <si>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</si>
  <si>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</si>
  <si>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</si>
  <si>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</si>
  <si>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</si>
  <si>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</si>
  <si>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</si>
  <si>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</si>
  <si>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</si>
  <si>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</si>
  <si>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</si>
  <si>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</si>
  <si>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</si>
  <si>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</si>
  <si>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</si>
  <si>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</si>
  <si>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</si>
  <si>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</si>
  <si>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</si>
  <si>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</si>
  <si>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</si>
  <si>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</si>
  <si>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</si>
  <si>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</si>
  <si>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</si>
  <si>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</si>
  <si>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</si>
  <si>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</si>
  <si>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</si>
  <si>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</si>
  <si>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</si>
  <si>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</si>
  <si>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</si>
  <si>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</si>
  <si>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</si>
  <si>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</si>
  <si>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</si>
  <si>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</si>
  <si>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</si>
  <si>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</si>
  <si>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</si>
  <si>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</si>
  <si>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</si>
  <si>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</si>
  <si>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</si>
  <si>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</si>
  <si>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</si>
  <si>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</si>
  <si>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</si>
  <si>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</si>
  <si>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</si>
  <si>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</si>
  <si>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</si>
  <si>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</si>
  <si>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</si>
  <si>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</si>
  <si>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</si>
  <si>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</si>
  <si>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</si>
  <si>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</si>
  <si>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</si>
  <si>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</si>
  <si>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</si>
  <si>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</si>
  <si>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</si>
  <si>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</si>
  <si>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</si>
  <si>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</si>
  <si>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</si>
  <si>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</si>
  <si>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</si>
  <si>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</si>
  <si>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</si>
  <si>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</si>
  <si>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</si>
  <si>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</si>
  <si>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</si>
  <si>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</si>
  <si>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</si>
  <si>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</si>
  <si>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</si>
  <si>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</si>
  <si>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</si>
  <si>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</si>
  <si>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</si>
  <si>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</si>
  <si>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</si>
  <si>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</si>
  <si>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</si>
  <si>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</si>
  <si>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</si>
  <si>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</si>
  <si>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</si>
  <si>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</si>
  <si>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</si>
  <si>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</si>
  <si>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</si>
  <si>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</si>
  <si>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</si>
  <si>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</si>
  <si>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</si>
  <si>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</si>
  <si>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</si>
  <si>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</si>
  <si>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</si>
  <si>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</si>
  <si>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</si>
  <si>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</si>
  <si>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</si>
  <si>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</si>
  <si>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</si>
  <si>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</si>
  <si>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</si>
  <si>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</si>
  <si>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</si>
  <si>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</si>
  <si>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</si>
  <si>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</si>
  <si>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</si>
  <si>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</si>
  <si>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</si>
  <si>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</si>
  <si>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</si>
  <si>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</si>
  <si>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</si>
  <si>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</si>
  <si>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</si>
  <si>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</si>
  <si>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</si>
  <si>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</si>
  <si>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</si>
  <si>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</si>
  <si>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</si>
  <si>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</si>
  <si>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</si>
  <si>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</si>
  <si>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</si>
  <si>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</si>
  <si>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</si>
  <si>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</si>
  <si>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</si>
  <si>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</si>
  <si>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</si>
  <si>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</si>
  <si>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</si>
  <si>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</si>
  <si>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</si>
  <si>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</si>
  <si>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</si>
  <si>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</si>
  <si>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</si>
  <si>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</si>
  <si>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</si>
  <si>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</si>
  <si>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</si>
  <si>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</si>
  <si>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</si>
  <si>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</si>
  <si>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</si>
  <si>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</si>
  <si>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</si>
  <si>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</si>
  <si>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</si>
  <si>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</si>
  <si>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</si>
  <si>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</si>
  <si>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</si>
  <si>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</si>
  <si>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</si>
  <si>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</si>
  <si>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</si>
  <si>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</si>
  <si>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</si>
  <si>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</si>
  <si>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</si>
  <si>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</si>
  <si>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</si>
  <si>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</si>
  <si>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</si>
  <si>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</si>
  <si>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</si>
  <si>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</si>
  <si>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</si>
  <si>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</si>
  <si>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</si>
  <si>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</si>
  <si>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</si>
  <si>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</si>
  <si>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</si>
  <si>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</si>
  <si>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</si>
  <si>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</si>
  <si>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</si>
  <si>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</si>
  <si>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</si>
  <si>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</si>
  <si>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</si>
  <si>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</si>
  <si>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</si>
  <si>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</si>
  <si>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</si>
  <si>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</si>
  <si>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</si>
  <si>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</si>
  <si>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</si>
  <si>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</si>
  <si>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</si>
  <si>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</si>
  <si>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</si>
  <si>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</si>
  <si>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</si>
  <si>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</si>
  <si>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</si>
  <si>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</si>
  <si>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</si>
  <si>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</si>
  <si>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</si>
  <si>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</si>
  <si>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</si>
  <si>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</si>
  <si>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</si>
  <si>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</si>
  <si>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</si>
  <si>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</si>
  <si>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</si>
  <si>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</si>
  <si>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</si>
  <si>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</si>
  <si>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</si>
  <si>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</si>
  <si>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</si>
  <si>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</si>
  <si>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</si>
  <si>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</si>
  <si>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</si>
  <si>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</si>
  <si>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</si>
  <si>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</si>
  <si>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</si>
  <si>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</si>
  <si>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</si>
  <si>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</si>
  <si>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</si>
  <si>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</si>
  <si>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</si>
  <si>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</si>
  <si>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</si>
  <si>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</si>
  <si>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</si>
  <si>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</si>
  <si>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</si>
  <si>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</si>
  <si>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</si>
  <si>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</si>
  <si>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</si>
  <si>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</si>
  <si>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</si>
  <si>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</si>
  <si>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</si>
  <si>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</si>
  <si>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</si>
  <si>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</si>
  <si>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</si>
  <si>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</si>
  <si>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</si>
  <si>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</si>
  <si>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</si>
  <si>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</si>
  <si>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</si>
  <si>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</si>
  <si>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</si>
  <si>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</si>
  <si>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</si>
  <si>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</si>
  <si>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</si>
  <si>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</si>
  <si>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</si>
  <si>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</si>
  <si>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</si>
  <si>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</si>
  <si>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</si>
  <si>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</si>
  <si>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</si>
  <si>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</si>
  <si>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</si>
  <si>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</si>
  <si>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</si>
  <si>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</si>
  <si>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</si>
  <si>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</si>
  <si>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</si>
  <si>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</si>
  <si>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</si>
  <si>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</si>
  <si>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</si>
  <si>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</si>
  <si>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</si>
  <si>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</si>
  <si>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</si>
  <si>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</si>
  <si>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</si>
  <si>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</si>
  <si>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</si>
  <si>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</si>
  <si>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</si>
  <si>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</si>
  <si>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</si>
  <si>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</si>
  <si>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</si>
  <si>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</si>
  <si>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</si>
  <si>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</si>
  <si>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</si>
  <si>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</si>
  <si>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</si>
  <si>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</si>
  <si>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</si>
  <si>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</si>
  <si>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</si>
  <si>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</si>
  <si>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</si>
  <si>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</si>
  <si>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</si>
  <si>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</si>
  <si>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</si>
  <si>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</si>
  <si>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</si>
  <si>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</si>
  <si>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</si>
  <si>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</si>
  <si>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</si>
  <si>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</si>
  <si>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</si>
  <si>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</si>
  <si>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</si>
  <si>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</si>
  <si>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</si>
  <si>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</si>
  <si>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</si>
  <si>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</si>
  <si>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</si>
  <si>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</si>
  <si>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</si>
  <si>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</si>
  <si>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</si>
  <si>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</si>
  <si>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</si>
  <si>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</si>
  <si>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</si>
  <si>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</si>
  <si>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</si>
  <si>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</si>
  <si>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</si>
  <si>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</si>
  <si>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</si>
  <si>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</si>
  <si>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</si>
  <si>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</si>
  <si>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</si>
  <si>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</si>
  <si>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</si>
  <si>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</si>
  <si>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</si>
  <si>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</si>
  <si>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</si>
  <si>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</si>
  <si>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</si>
  <si>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</si>
  <si>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</si>
  <si>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</si>
  <si>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</si>
  <si>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</si>
  <si>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</si>
  <si>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</si>
  <si>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</si>
  <si>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</si>
  <si>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</si>
  <si>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</si>
  <si>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</si>
  <si>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</si>
  <si>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</si>
  <si>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</si>
  <si>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</si>
  <si>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</si>
  <si>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</si>
  <si>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</si>
  <si>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</si>
  <si>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</si>
  <si>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</si>
  <si>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</si>
  <si>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</si>
  <si>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</si>
  <si>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</si>
  <si>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</si>
  <si>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</si>
  <si>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</si>
  <si>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</si>
  <si>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</si>
  <si>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</si>
  <si>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</si>
  <si>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</si>
  <si>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</si>
  <si>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</si>
  <si>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</si>
  <si>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</si>
  <si>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</si>
  <si>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</si>
  <si>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</si>
  <si>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</si>
  <si>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</si>
  <si>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</si>
  <si>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</si>
  <si>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</si>
  <si>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</si>
  <si>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</si>
  <si>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</si>
  <si>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</si>
  <si>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</si>
  <si>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</si>
  <si>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</si>
  <si>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</si>
  <si>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</si>
  <si>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</si>
  <si>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</si>
  <si>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</si>
  <si>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</si>
  <si>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</si>
  <si>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</si>
  <si>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</si>
  <si>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</si>
  <si>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</si>
  <si>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</si>
  <si>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</si>
  <si>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</si>
  <si>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</si>
  <si>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</si>
  <si>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</si>
  <si>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</si>
  <si>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</si>
  <si>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</si>
  <si>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</si>
  <si>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</si>
  <si>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</si>
  <si>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</si>
  <si>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</si>
  <si>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</si>
  <si>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</si>
  <si>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</si>
  <si>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</si>
  <si>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</si>
  <si>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</si>
  <si>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</si>
  <si>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</si>
  <si>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</si>
  <si>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</si>
  <si>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</si>
  <si>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</si>
  <si>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</si>
  <si>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</si>
  <si>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</si>
  <si>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</si>
  <si>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</si>
  <si>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</si>
  <si>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</si>
  <si>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</si>
  <si>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</si>
  <si>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</si>
  <si>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</si>
  <si>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</si>
  <si>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</si>
  <si>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</si>
  <si>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</si>
  <si>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</si>
  <si>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</si>
  <si>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</si>
  <si>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</si>
  <si>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</si>
  <si>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</si>
  <si>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</si>
  <si>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</si>
  <si>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</si>
  <si>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</si>
  <si>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</si>
  <si>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</si>
  <si>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</si>
  <si>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</si>
  <si>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</si>
  <si>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</si>
  <si>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</si>
  <si>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</si>
  <si>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</si>
  <si>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</si>
  <si>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</si>
  <si>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</si>
  <si>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</si>
  <si>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</si>
  <si>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</si>
  <si>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</si>
  <si>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</si>
  <si>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</si>
  <si>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</si>
  <si>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</si>
  <si>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</si>
  <si>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</si>
  <si>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</si>
  <si>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</si>
  <si>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</si>
  <si>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</si>
  <si>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</si>
  <si>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</si>
  <si>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</si>
  <si>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</si>
  <si>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</si>
  <si>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</si>
  <si>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</si>
  <si>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</si>
  <si>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</si>
  <si>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</si>
  <si>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</si>
  <si>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</si>
  <si>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</si>
  <si>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</si>
  <si>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</si>
  <si>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</si>
  <si>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</si>
  <si>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</si>
  <si>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</si>
  <si>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</si>
  <si>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</si>
  <si>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</si>
  <si>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</si>
  <si>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</si>
  <si>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</si>
  <si>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</si>
  <si>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</si>
  <si>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</si>
  <si>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</si>
  <si>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</si>
  <si>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</si>
  <si>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</si>
  <si>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</si>
  <si>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</si>
  <si>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</si>
  <si>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</si>
  <si>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</si>
  <si>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</si>
  <si>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</si>
  <si>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</si>
  <si>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</si>
  <si>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</si>
  <si>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</si>
  <si>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</si>
  <si>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</si>
  <si>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</si>
  <si>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</si>
  <si>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</si>
  <si>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</si>
  <si>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</si>
  <si>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</si>
  <si>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</si>
  <si>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</si>
  <si>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</si>
  <si>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</si>
  <si>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</si>
  <si>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</si>
  <si>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</si>
  <si>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</si>
  <si>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</si>
  <si>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</si>
  <si>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</si>
  <si>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</si>
  <si>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</si>
  <si>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</si>
  <si>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</si>
  <si>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</si>
  <si>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</si>
  <si>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</si>
  <si>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</si>
  <si>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</si>
  <si>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</si>
  <si>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</si>
  <si>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</si>
  <si>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</si>
  <si>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</si>
  <si>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</si>
  <si>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</si>
  <si>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</si>
  <si>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</si>
  <si>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</si>
  <si>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</si>
  <si>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</si>
  <si>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</si>
  <si>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</si>
  <si>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</si>
  <si>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</si>
  <si>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</si>
  <si>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</si>
  <si>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</si>
  <si>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</si>
  <si>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</si>
  <si>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</si>
  <si>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</si>
  <si>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</si>
  <si>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</si>
  <si>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</si>
  <si>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</si>
  <si>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</si>
  <si>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</si>
  <si>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</si>
  <si>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</si>
  <si>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</si>
  <si>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</si>
  <si>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</si>
  <si>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</si>
  <si>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</si>
  <si>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</si>
  <si>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</si>
  <si>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</si>
  <si>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</si>
  <si>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</si>
  <si>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</si>
  <si>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</si>
  <si>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</si>
  <si>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</si>
  <si>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</si>
  <si>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</si>
  <si>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</si>
  <si>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</si>
  <si>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</si>
  <si>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</si>
  <si>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</si>
  <si>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</si>
  <si>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</si>
  <si>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</si>
  <si>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</si>
  <si>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</si>
  <si>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</si>
  <si>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</si>
  <si>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</si>
  <si>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</si>
  <si>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</si>
  <si>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</si>
  <si>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</si>
  <si>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</si>
  <si>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</si>
  <si>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</si>
  <si>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</si>
  <si>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</si>
  <si>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</si>
  <si>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</si>
  <si>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</si>
  <si>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</si>
  <si>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</si>
  <si>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</si>
  <si>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</si>
  <si>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</si>
  <si>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</si>
  <si>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</si>
  <si>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</si>
  <si>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</si>
  <si>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</si>
  <si>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</si>
  <si>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</si>
  <si>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</si>
  <si>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</si>
  <si>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</si>
  <si>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</si>
  <si>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</si>
  <si>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</si>
  <si>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</si>
  <si>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</si>
  <si>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</si>
  <si>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</si>
  <si>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</si>
  <si>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</si>
  <si>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</si>
  <si>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</si>
  <si>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</si>
  <si>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</si>
  <si>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</si>
  <si>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</si>
  <si>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</si>
  <si>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</si>
  <si>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</si>
  <si>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</si>
  <si>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</si>
  <si>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</si>
  <si>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</si>
  <si>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</si>
  <si>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</si>
  <si>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</si>
  <si>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</si>
  <si>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</si>
  <si>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</si>
  <si>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</si>
  <si>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</si>
  <si>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</si>
  <si>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</si>
  <si>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</si>
  <si>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</si>
  <si>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</si>
  <si>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</si>
  <si>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</si>
  <si>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</si>
  <si>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</si>
  <si>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</si>
  <si>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</si>
  <si>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</si>
  <si>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</si>
  <si>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</si>
  <si>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</si>
  <si>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</si>
  <si>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</si>
  <si>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</si>
  <si>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</si>
  <si>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</si>
  <si>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</si>
  <si>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</si>
  <si>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</si>
  <si>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</si>
  <si>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</si>
  <si>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</si>
  <si>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</si>
  <si>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</si>
  <si>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</si>
  <si>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</si>
  <si>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</si>
  <si>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</si>
  <si>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</si>
  <si>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</si>
  <si>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</si>
  <si>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</si>
  <si>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</si>
  <si>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</si>
  <si>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</si>
  <si>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</si>
  <si>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</si>
  <si>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</si>
  <si>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</si>
  <si>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</si>
  <si>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</si>
  <si>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</si>
  <si>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</si>
  <si>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</si>
  <si>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</si>
  <si>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</si>
  <si>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</si>
  <si>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</si>
  <si>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</si>
  <si>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</si>
  <si>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</si>
  <si>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</si>
  <si>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</si>
  <si>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</si>
  <si>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</si>
  <si>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</si>
  <si>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</si>
  <si>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</si>
  <si>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</si>
  <si>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</si>
  <si>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</si>
  <si>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</si>
  <si>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</si>
  <si>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</si>
  <si>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</si>
  <si>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</si>
  <si>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</si>
  <si>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</si>
  <si>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</si>
  <si>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</si>
  <si>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</si>
  <si>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</si>
  <si>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</si>
  <si>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</si>
  <si>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</si>
  <si>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</si>
  <si>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</si>
  <si>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</si>
  <si>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</si>
  <si>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</si>
  <si>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</si>
  <si>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</si>
  <si>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</si>
  <si>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</si>
  <si>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</si>
  <si>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</si>
  <si>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</si>
  <si>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</si>
  <si>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</si>
  <si>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</si>
  <si>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</si>
  <si>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</si>
  <si>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</si>
  <si>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</si>
  <si>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</si>
  <si>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</si>
  <si>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</si>
  <si>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</si>
  <si>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</si>
  <si>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</si>
  <si>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</si>
  <si>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</si>
  <si>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</si>
  <si>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</si>
  <si>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</si>
  <si>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</si>
  <si>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</si>
  <si>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</si>
  <si>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</si>
  <si>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</si>
  <si>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</si>
  <si>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</si>
  <si>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</si>
  <si>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</si>
  <si>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</si>
  <si>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</si>
  <si>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</si>
  <si>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</si>
  <si>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</si>
  <si>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</si>
  <si>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</si>
  <si>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</si>
  <si>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</si>
  <si>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</si>
  <si>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</si>
  <si>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</si>
  <si>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</si>
  <si>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</si>
  <si>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</si>
  <si>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</si>
  <si>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</si>
  <si>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</si>
  <si>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</si>
  <si>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</si>
  <si>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</si>
  <si>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</si>
  <si>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</si>
  <si>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</si>
  <si>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</si>
  <si>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</si>
  <si>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</si>
  <si>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</si>
  <si>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</si>
  <si>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</si>
  <si>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</si>
  <si>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</si>
  <si>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</si>
  <si>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</si>
  <si>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</si>
  <si>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</si>
  <si>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</si>
  <si>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</si>
  <si>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</si>
  <si>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</si>
  <si>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</si>
  <si>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</si>
  <si>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</si>
  <si>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</si>
  <si>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</si>
  <si>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</si>
  <si>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</si>
  <si>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</si>
  <si>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</si>
  <si>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</si>
  <si>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</si>
  <si>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</si>
  <si>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</si>
  <si>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</si>
  <si>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</si>
  <si>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</si>
  <si>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</si>
  <si>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</si>
  <si>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</si>
  <si>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</si>
  <si>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</si>
  <si>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</si>
  <si>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</si>
  <si>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</si>
  <si>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</si>
  <si>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</si>
  <si>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</si>
  <si>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</si>
  <si>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</si>
  <si>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</si>
  <si>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</si>
  <si>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</si>
  <si>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</si>
  <si>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</si>
  <si>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</si>
  <si>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</si>
  <si>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</si>
  <si>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</si>
  <si>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</si>
  <si>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</si>
  <si>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</si>
  <si>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</si>
  <si>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</si>
  <si>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</si>
  <si>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</si>
  <si>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</si>
  <si>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</si>
  <si>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</si>
  <si>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</si>
  <si>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</si>
  <si>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</si>
  <si>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</si>
  <si>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</si>
  <si>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</si>
  <si>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</si>
  <si>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</si>
  <si>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</si>
  <si>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</si>
  <si>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</si>
  <si>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</si>
  <si>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</si>
  <si>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</si>
  <si>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</si>
  <si>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</si>
  <si>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</si>
  <si>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</si>
  <si>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</si>
  <si>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</si>
  <si>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</si>
  <si>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</si>
  <si>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</si>
  <si>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</si>
  <si>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</si>
  <si>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</si>
  <si>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</si>
  <si>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</si>
  <si>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</si>
  <si>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</si>
  <si>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</si>
  <si>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</si>
  <si>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</si>
  <si>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</si>
  <si>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</si>
  <si>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</si>
  <si>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</si>
  <si>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</si>
  <si>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</si>
  <si>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</si>
  <si>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</si>
  <si>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</si>
  <si>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</si>
  <si>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</si>
  <si>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</si>
  <si>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</si>
  <si>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</si>
  <si>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</si>
  <si>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</si>
  <si>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</si>
  <si>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</si>
  <si>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</si>
  <si>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</si>
  <si>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</si>
  <si>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</si>
  <si>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</si>
  <si>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</si>
  <si>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</si>
  <si>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</si>
  <si>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</si>
  <si>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</si>
  <si>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</si>
  <si>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</si>
  <si>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</si>
  <si>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</si>
  <si>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</si>
  <si>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</si>
  <si>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</si>
  <si>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</si>
  <si>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</si>
  <si>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</si>
  <si>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</si>
  <si>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</si>
  <si>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</si>
  <si>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</si>
  <si>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</si>
  <si>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</si>
  <si>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</si>
  <si>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</si>
  <si>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</si>
  <si>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</si>
  <si>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</si>
  <si>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</si>
  <si>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</si>
  <si>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</si>
  <si>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</si>
  <si>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</si>
  <si>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</si>
  <si>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</si>
  <si>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</si>
  <si>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</si>
  <si>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</si>
  <si>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</si>
  <si>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</si>
  <si>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</si>
  <si>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</si>
  <si>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</si>
  <si>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</si>
  <si>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</si>
  <si>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</si>
  <si>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</si>
  <si>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</si>
  <si>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</si>
  <si>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</si>
  <si>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</si>
  <si>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</si>
  <si>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</si>
  <si>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</si>
  <si>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</si>
  <si>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</si>
  <si>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</si>
  <si>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</si>
  <si>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</si>
  <si>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</si>
  <si>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</si>
  <si>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</si>
  <si>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</si>
  <si>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</si>
  <si>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</si>
  <si>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</si>
  <si>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</si>
  <si>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</si>
  <si>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</si>
  <si>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</si>
  <si>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</si>
  <si>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</si>
  <si>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</si>
  <si>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</si>
  <si>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</si>
  <si>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</si>
  <si>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</si>
  <si>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</si>
  <si>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</si>
  <si>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</si>
  <si>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</si>
  <si>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</si>
  <si>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</si>
  <si>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</si>
  <si>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</si>
  <si>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</si>
  <si>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</si>
  <si>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</si>
  <si>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</si>
  <si>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</si>
  <si>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</si>
  <si>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</si>
  <si>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</si>
  <si>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</si>
  <si>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</si>
  <si>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</si>
  <si>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</si>
  <si>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</si>
  <si>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</si>
  <si>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</si>
  <si>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</si>
  <si>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</si>
  <si>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</si>
  <si>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</si>
  <si>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</si>
  <si>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</si>
  <si>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</si>
  <si>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</si>
  <si>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</si>
  <si>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</si>
  <si>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</si>
  <si>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</si>
  <si>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</si>
  <si>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</si>
  <si>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</si>
  <si>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</si>
  <si>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</si>
  <si>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</si>
  <si>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</si>
  <si>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</si>
  <si>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</si>
  <si>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</si>
  <si>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</si>
  <si>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</si>
  <si>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</si>
  <si>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</si>
  <si>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</si>
  <si>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</si>
  <si>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</si>
  <si>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</si>
  <si>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</si>
  <si>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</si>
  <si>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</si>
  <si>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</si>
  <si>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</si>
  <si>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</si>
  <si>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</si>
  <si>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</si>
  <si>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</si>
  <si>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</si>
  <si>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</si>
  <si>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</si>
  <si>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</si>
  <si>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</si>
  <si>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</si>
  <si>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</si>
  <si>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</si>
  <si>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</si>
  <si>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</si>
  <si>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</si>
  <si>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</si>
  <si>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</si>
  <si>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</si>
  <si>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</si>
  <si>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</si>
  <si>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</si>
  <si>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</si>
  <si>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</si>
  <si>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</si>
  <si>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</si>
  <si>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</si>
  <si>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</si>
  <si>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</si>
  <si>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</si>
  <si>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</si>
  <si>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</si>
  <si>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</si>
  <si>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</si>
  <si>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</si>
  <si>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</si>
  <si>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</si>
  <si>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</si>
  <si>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</si>
  <si>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</si>
  <si>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</si>
  <si>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</si>
  <si>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</si>
  <si>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</si>
  <si>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</si>
  <si>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</si>
  <si>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</si>
  <si>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</si>
  <si>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</si>
  <si>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</si>
  <si>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</si>
  <si>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</si>
  <si>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</si>
  <si>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</si>
  <si>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</si>
  <si>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</si>
  <si>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</si>
  <si>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</si>
  <si>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</si>
  <si>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</si>
  <si>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</si>
  <si>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</si>
  <si>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</si>
  <si>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</si>
  <si>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</si>
  <si>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</si>
  <si>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</si>
  <si>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</si>
  <si>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</si>
  <si>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</si>
  <si>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</si>
  <si>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</si>
  <si>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</si>
  <si>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</si>
  <si>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</si>
  <si>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</si>
  <si>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</si>
  <si>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</si>
  <si>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</si>
  <si>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</si>
  <si>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</si>
  <si>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</si>
  <si>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</si>
  <si>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</si>
  <si>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</si>
  <si>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</si>
  <si>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</si>
  <si>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</si>
  <si>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</si>
  <si>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</si>
  <si>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</si>
  <si>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</si>
  <si>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</si>
  <si>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</si>
  <si>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</si>
  <si>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</si>
  <si>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</si>
  <si>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</si>
  <si>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</si>
  <si>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</si>
  <si>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</si>
  <si>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</si>
  <si>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</si>
  <si>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</si>
  <si>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</si>
  <si>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</si>
  <si>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</si>
  <si>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</si>
  <si>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</si>
  <si>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</si>
  <si>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</si>
  <si>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</si>
  <si>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</si>
  <si>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</si>
  <si>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</si>
  <si>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</si>
  <si>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</si>
  <si>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</si>
  <si>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</si>
  <si>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</si>
  <si>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</si>
  <si>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</si>
  <si>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</si>
  <si>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</si>
  <si>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</si>
  <si>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</si>
  <si>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</si>
  <si>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</si>
  <si>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</si>
  <si>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</si>
  <si>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</si>
  <si>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</si>
  <si>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</si>
  <si>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</si>
  <si>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</si>
  <si>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</si>
  <si>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</si>
  <si>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</si>
  <si>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</si>
  <si>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</si>
  <si>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</si>
  <si>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</si>
  <si>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</si>
  <si>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</si>
  <si>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</si>
  <si>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</si>
  <si>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</si>
  <si>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</si>
  <si>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</si>
  <si>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</si>
  <si>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</si>
  <si>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</si>
  <si>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</si>
  <si>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</si>
  <si>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</si>
  <si>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</si>
  <si>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</si>
  <si>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</si>
  <si>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</si>
  <si>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</si>
  <si>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</si>
  <si>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</si>
  <si>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</si>
  <si>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</si>
  <si>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</si>
  <si>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</si>
  <si>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</si>
  <si>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</si>
  <si>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</si>
  <si>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</si>
  <si>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</si>
  <si>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</si>
  <si>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</si>
  <si>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</si>
  <si>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</si>
  <si>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</si>
  <si>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</si>
  <si>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</si>
  <si>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</si>
  <si>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</si>
  <si>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</si>
  <si>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</si>
  <si>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</si>
  <si>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</si>
  <si>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</si>
  <si>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</si>
  <si>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</si>
  <si>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</si>
  <si>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</si>
  <si>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</si>
  <si>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</si>
  <si>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</si>
  <si>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</si>
  <si>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</si>
  <si>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</si>
  <si>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</si>
  <si>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</si>
  <si>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</si>
  <si>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</si>
  <si>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</si>
  <si>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</si>
  <si>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</si>
  <si>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</si>
  <si>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</si>
  <si>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</si>
  <si>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</si>
  <si>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</si>
  <si>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</si>
  <si>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</si>
  <si>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</si>
  <si>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</si>
  <si>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</si>
  <si>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</si>
  <si>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</si>
  <si>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</si>
  <si>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</si>
  <si>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</si>
  <si>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</si>
  <si>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</si>
  <si>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</si>
  <si>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</si>
  <si>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</si>
  <si>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</si>
  <si>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</si>
  <si>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</si>
  <si>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</si>
  <si>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</si>
  <si>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</si>
  <si>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</si>
  <si>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</si>
  <si>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</si>
  <si>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</si>
  <si>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</si>
  <si>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</si>
  <si>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</si>
  <si>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</si>
  <si>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</si>
  <si>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</si>
  <si>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</si>
  <si>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</si>
  <si>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</si>
  <si>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</si>
  <si>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</si>
  <si>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</si>
  <si>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</si>
  <si>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</si>
  <si>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</si>
  <si>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</si>
  <si>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</si>
  <si>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</si>
  <si>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</si>
  <si>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</si>
  <si>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</si>
  <si>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</si>
  <si>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</si>
  <si>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</si>
  <si>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</si>
  <si>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</si>
  <si>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</si>
  <si>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</si>
  <si>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</si>
  <si>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</si>
  <si>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</si>
  <si>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</si>
  <si>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</si>
  <si>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</si>
  <si>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</si>
  <si>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</si>
  <si>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</si>
  <si>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</si>
  <si>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</si>
  <si>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</si>
  <si>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</si>
  <si>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</si>
  <si>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</si>
  <si>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</si>
  <si>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</si>
  <si>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</si>
  <si>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</si>
  <si>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</si>
  <si>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</si>
  <si>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</si>
  <si>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</si>
  <si>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</si>
  <si>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</si>
  <si>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</si>
  <si>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</si>
  <si>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</si>
  <si>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</si>
  <si>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</si>
  <si>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</si>
  <si>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</si>
  <si>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</si>
  <si>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</si>
  <si>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</si>
  <si>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</si>
  <si>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</si>
  <si>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</si>
  <si>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</si>
  <si>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</si>
  <si>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</si>
  <si>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</si>
  <si>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</si>
  <si>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</si>
  <si>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</si>
  <si>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</si>
  <si>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</si>
  <si>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</si>
  <si>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</si>
  <si>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</si>
  <si>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</si>
  <si>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</si>
  <si>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</si>
  <si>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</si>
  <si>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</si>
  <si>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</si>
  <si>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</si>
  <si>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</si>
  <si>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</si>
  <si>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</si>
  <si>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</si>
  <si>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</si>
  <si>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</si>
  <si>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</si>
  <si>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</si>
  <si>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</si>
  <si>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</si>
  <si>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</si>
  <si>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</si>
  <si>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</si>
  <si>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</si>
  <si>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</si>
  <si>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</si>
  <si>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</si>
  <si>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</si>
  <si>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</si>
  <si>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</si>
  <si>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</si>
  <si>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</si>
  <si>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</si>
  <si>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</si>
  <si>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</si>
  <si>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</si>
  <si>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</si>
  <si>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</si>
  <si>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</si>
  <si>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</si>
  <si>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</si>
  <si>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</si>
  <si>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</si>
  <si>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</si>
  <si>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</si>
  <si>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</si>
  <si>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</si>
  <si>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</si>
  <si>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</si>
  <si>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</si>
  <si>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</si>
  <si>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</si>
  <si>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</si>
  <si>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</si>
  <si>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</si>
  <si>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</si>
  <si>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</si>
  <si>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</si>
  <si>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</si>
  <si>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</si>
  <si>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</si>
  <si>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</si>
  <si>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</si>
  <si>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</si>
  <si>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</si>
  <si>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</si>
  <si>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</si>
  <si>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</si>
  <si>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</si>
  <si>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</si>
  <si>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</si>
  <si>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</si>
  <si>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</si>
  <si>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</si>
  <si>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</si>
  <si>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</si>
  <si>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</si>
  <si>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</si>
  <si>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</si>
  <si>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</si>
  <si>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</si>
  <si>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</si>
  <si>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</si>
  <si>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</si>
  <si>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</si>
  <si>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</si>
  <si>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</si>
  <si>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</si>
  <si>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</si>
  <si>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</si>
  <si>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</si>
  <si>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</si>
  <si>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</si>
  <si>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</si>
  <si>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</si>
  <si>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</si>
  <si>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</si>
  <si>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</si>
  <si>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</si>
  <si>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</si>
  <si>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</si>
  <si>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</si>
  <si>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</si>
  <si>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</si>
  <si>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</si>
  <si>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</si>
  <si>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</si>
  <si>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</si>
  <si>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</si>
  <si>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</si>
  <si>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</si>
  <si>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</si>
  <si>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</si>
  <si>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</si>
  <si>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</si>
  <si>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</si>
  <si>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</si>
  <si>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</si>
  <si>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</si>
  <si>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</si>
  <si>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</si>
  <si>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</si>
  <si>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</si>
  <si>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</si>
  <si>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</si>
  <si>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</si>
  <si>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</si>
  <si>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</si>
  <si>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</si>
  <si>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</si>
  <si>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</si>
  <si>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</si>
  <si>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</si>
  <si>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</si>
  <si>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</si>
  <si>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</si>
  <si>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</si>
  <si>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</si>
  <si>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</si>
  <si>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</si>
  <si>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</si>
  <si>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</si>
  <si>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</si>
  <si>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</si>
  <si>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</si>
  <si>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</si>
  <si>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</si>
  <si>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</si>
  <si>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</si>
  <si>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</si>
  <si>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0.</t>
  </si>
  <si>
    <t xml:space="preserve">Rashodi poslovanja </t>
  </si>
  <si>
    <t>1.</t>
  </si>
  <si>
    <t>Uredski materijal i ostali mat.rashodi</t>
  </si>
  <si>
    <t>1.1.</t>
  </si>
  <si>
    <t>Uredski materijal</t>
  </si>
  <si>
    <t>1.2.</t>
  </si>
  <si>
    <t>Toneri</t>
  </si>
  <si>
    <t>1.3.</t>
  </si>
  <si>
    <t>Časopise, novine i ostale publikacije</t>
  </si>
  <si>
    <t>1.4.</t>
  </si>
  <si>
    <t>Sredstva za čišćenje i sredstva za higijenske potrebe</t>
  </si>
  <si>
    <t>1.5.</t>
  </si>
  <si>
    <t>Uredska oprema i potrepštine</t>
  </si>
  <si>
    <t>1.7.</t>
  </si>
  <si>
    <t>Grožđe</t>
  </si>
  <si>
    <t>Studentske iskaznice</t>
  </si>
  <si>
    <t>2.</t>
  </si>
  <si>
    <t>Energija</t>
  </si>
  <si>
    <t>2.1.</t>
  </si>
  <si>
    <t>nije primjenjivo</t>
  </si>
  <si>
    <t>Električna energija - HEP opskrba</t>
  </si>
  <si>
    <t>2.2.</t>
  </si>
  <si>
    <t>Gorivo - lož ulje</t>
  </si>
  <si>
    <t>3.</t>
  </si>
  <si>
    <t>Materijal za tekuće i investicijsko održavanje</t>
  </si>
  <si>
    <t>3.1.</t>
  </si>
  <si>
    <t>Elektro instalacije</t>
  </si>
  <si>
    <t>3.2.</t>
  </si>
  <si>
    <t>Vodovodne instalacije</t>
  </si>
  <si>
    <t>3.3.</t>
  </si>
  <si>
    <t>Informatički materijal i djelovi</t>
  </si>
  <si>
    <t>3.4.</t>
  </si>
  <si>
    <t>Materijal i djelovi za održav.pros.i opreme</t>
  </si>
  <si>
    <t>4.</t>
  </si>
  <si>
    <t>Sitni inventar</t>
  </si>
  <si>
    <t>Sportska oprema</t>
  </si>
  <si>
    <t>Uredski sitni inventar</t>
  </si>
  <si>
    <t>5.</t>
  </si>
  <si>
    <t>Radna odjeća i oprema</t>
  </si>
  <si>
    <t>5.1.</t>
  </si>
  <si>
    <t>Radna i zaštitna odjeća i obuća</t>
  </si>
  <si>
    <t>6.</t>
  </si>
  <si>
    <t>Usluge telefona, pošte i prijevoza</t>
  </si>
  <si>
    <t>6.1.</t>
  </si>
  <si>
    <t>Usluge fiksnog telefona</t>
  </si>
  <si>
    <t>6.2.</t>
  </si>
  <si>
    <t>Usluge mobilne telefonije</t>
  </si>
  <si>
    <t>6.3.</t>
  </si>
  <si>
    <t>Poštanske usluge</t>
  </si>
  <si>
    <t>6.4.</t>
  </si>
  <si>
    <t>Ostale usluge prijevoza (studentski izleti)</t>
  </si>
  <si>
    <t>7.</t>
  </si>
  <si>
    <t xml:space="preserve">Usluge tekućeg i investicijskog održavanja </t>
  </si>
  <si>
    <t>7.1.</t>
  </si>
  <si>
    <t>Usluga građevinsko obrtničkih radova</t>
  </si>
  <si>
    <t>7.2.</t>
  </si>
  <si>
    <t>Usluga popravaka i održavanja kotlovnice</t>
  </si>
  <si>
    <t>7.3.</t>
  </si>
  <si>
    <t>Servis i održavanje  klima uređaja</t>
  </si>
  <si>
    <t>7.4.</t>
  </si>
  <si>
    <t>Usluga popravaka i održavanja ispisnih uređaja</t>
  </si>
  <si>
    <t>7.5.</t>
  </si>
  <si>
    <t>Elektroinstalacijski radovi</t>
  </si>
  <si>
    <t>7.6.</t>
  </si>
  <si>
    <t>Vodovodne i sanitarne instalacije</t>
  </si>
  <si>
    <t>7.7.</t>
  </si>
  <si>
    <t>8.</t>
  </si>
  <si>
    <t>Usluge promidžbe i informiranja</t>
  </si>
  <si>
    <t>8.1.</t>
  </si>
  <si>
    <t>Usluge oglašavanja</t>
  </si>
  <si>
    <t>Usluga digitalnog marketinga</t>
  </si>
  <si>
    <t>Razni tiskani materijal  (brošure)</t>
  </si>
  <si>
    <t>8.3.</t>
  </si>
  <si>
    <t xml:space="preserve">Troškovi održavanja promocije </t>
  </si>
  <si>
    <t>Promidžbeni materijal</t>
  </si>
  <si>
    <t>Nabava toga i kapa za promociju studenata</t>
  </si>
  <si>
    <t>9.</t>
  </si>
  <si>
    <t xml:space="preserve">Intelektualne usluge </t>
  </si>
  <si>
    <t>9.1.</t>
  </si>
  <si>
    <t xml:space="preserve">Usluga prevođenja </t>
  </si>
  <si>
    <t>10.</t>
  </si>
  <si>
    <t>Ostale usluge</t>
  </si>
  <si>
    <t>10.1.</t>
  </si>
  <si>
    <t>Usluge tiskanja knjiga</t>
  </si>
  <si>
    <t>10.2.</t>
  </si>
  <si>
    <t>Usluge čišćenja</t>
  </si>
  <si>
    <t>10.3.</t>
  </si>
  <si>
    <t>PJN 31/21</t>
  </si>
  <si>
    <t>Grafička obrada, tisak i isporuka Zbornika Veleučilišta u Rijeci</t>
  </si>
  <si>
    <t xml:space="preserve">10.4. </t>
  </si>
  <si>
    <t>Grafička obrada i uvez</t>
  </si>
  <si>
    <t>11.</t>
  </si>
  <si>
    <t>Naknadni troškovi osobama izvan radnog odnosa</t>
  </si>
  <si>
    <t>11.1.</t>
  </si>
  <si>
    <t>Usluge smještaja studenata (hotel)</t>
  </si>
  <si>
    <t>12.</t>
  </si>
  <si>
    <t>Ostali nespomenuti rashodi poslovanja</t>
  </si>
  <si>
    <t>12.1.</t>
  </si>
  <si>
    <t>Osiguranje studenata</t>
  </si>
  <si>
    <t>12.2.</t>
  </si>
  <si>
    <t>Ugostiteljske usluge prilikom obilježavanja prigodnih događanja</t>
  </si>
  <si>
    <t xml:space="preserve">4. </t>
  </si>
  <si>
    <t xml:space="preserve">Rashodi za nabavku nefinancijske imovine </t>
  </si>
  <si>
    <t>13.</t>
  </si>
  <si>
    <t>Licencija</t>
  </si>
  <si>
    <t>13.1.</t>
  </si>
  <si>
    <t xml:space="preserve">Licencija </t>
  </si>
  <si>
    <t>14.</t>
  </si>
  <si>
    <t xml:space="preserve">Ulaganje u tuđu imovinu </t>
  </si>
  <si>
    <t>14.1.</t>
  </si>
  <si>
    <t xml:space="preserve">Ulaganje u tuđu imovinu - adaptacija kotlovnice - Rijeka, Vukovarska 58 </t>
  </si>
  <si>
    <t xml:space="preserve">Ulaganje u tuđu imovinu  - rasvijeta - Rijeka, Vukovarska 58 </t>
  </si>
  <si>
    <t>Ulaganje u tuđu imovinu  - projektna dokumentacija za ugradnju lifta- Rijeka, Vukovarska 58</t>
  </si>
  <si>
    <t>14.3.</t>
  </si>
  <si>
    <t>Građevinsko-obrtnički radovi u Dekanatu</t>
  </si>
  <si>
    <t>14.4.</t>
  </si>
  <si>
    <t>Dodatni građevinsko obrtnički radovi</t>
  </si>
  <si>
    <t>15.</t>
  </si>
  <si>
    <t>Uredska oprema i namještaj</t>
  </si>
  <si>
    <t>15.1.</t>
  </si>
  <si>
    <t xml:space="preserve">Računalna oprema </t>
  </si>
  <si>
    <t>Računalni poslužitelj</t>
  </si>
  <si>
    <t>15.2.</t>
  </si>
  <si>
    <t xml:space="preserve">Laboratorijska oprema za nastavu </t>
  </si>
  <si>
    <t>Police za knjige</t>
  </si>
  <si>
    <t xml:space="preserve">Arhivski ormar </t>
  </si>
  <si>
    <t>Uredske i konferencijske stolice</t>
  </si>
  <si>
    <t>15.3.</t>
  </si>
  <si>
    <t>Uredski namještaj</t>
  </si>
  <si>
    <t>15.6.</t>
  </si>
  <si>
    <t>Printeri (10 kom)</t>
  </si>
  <si>
    <t>16.</t>
  </si>
  <si>
    <t>Komunikacijska oprema</t>
  </si>
  <si>
    <t>Računalna mreža</t>
  </si>
  <si>
    <t xml:space="preserve">Telefonska centrala Telefoni </t>
  </si>
  <si>
    <t>17.</t>
  </si>
  <si>
    <t>Oprema za održavanje i zaštitu</t>
  </si>
  <si>
    <t>17.1.</t>
  </si>
  <si>
    <t>Klima uređaji</t>
  </si>
  <si>
    <t>18.</t>
  </si>
  <si>
    <t>Uređaji, strojevi i oprema za ostale namjene</t>
  </si>
  <si>
    <t>18.1.</t>
  </si>
  <si>
    <t>Ostala oprema, strojevi i uređaji</t>
  </si>
  <si>
    <t>19.</t>
  </si>
  <si>
    <t>Knjige</t>
  </si>
  <si>
    <t>19.1.</t>
  </si>
  <si>
    <t>Knjige za knižnicu</t>
  </si>
  <si>
    <t>20.</t>
  </si>
  <si>
    <t>Ulaganja u računalne programe</t>
  </si>
  <si>
    <t>20.1.</t>
  </si>
  <si>
    <t>Nabavka računalnih programa</t>
  </si>
  <si>
    <t>20.2.</t>
  </si>
  <si>
    <t>Ulaganje u računalne programe - nadogranja</t>
  </si>
  <si>
    <t>Sveukupno</t>
  </si>
  <si>
    <t xml:space="preserve">30190000-7   </t>
  </si>
  <si>
    <t>30125100-2</t>
  </si>
  <si>
    <t>22200000-2</t>
  </si>
  <si>
    <t>39800000-0</t>
  </si>
  <si>
    <t>30100000-0</t>
  </si>
  <si>
    <t>03222342-2</t>
  </si>
  <si>
    <t>22450000-9</t>
  </si>
  <si>
    <t>09310000-5</t>
  </si>
  <si>
    <t>09100000-0</t>
  </si>
  <si>
    <t>31730000-2</t>
  </si>
  <si>
    <t>39370000-6</t>
  </si>
  <si>
    <t>30237400-0</t>
  </si>
  <si>
    <t>44150000-8</t>
  </si>
  <si>
    <t>18412200-2</t>
  </si>
  <si>
    <t>30197000-6</t>
  </si>
  <si>
    <t>18100000-0</t>
  </si>
  <si>
    <t>64211000-8</t>
  </si>
  <si>
    <t>64212000-5</t>
  </si>
  <si>
    <t>64110000-0</t>
  </si>
  <si>
    <t>60170000-0</t>
  </si>
  <si>
    <t>45262600-7</t>
  </si>
  <si>
    <t>50720000-8</t>
  </si>
  <si>
    <t>50730000-1</t>
  </si>
  <si>
    <t>50313100-3;   50313200-4</t>
  </si>
  <si>
    <t>45317000-2</t>
  </si>
  <si>
    <t>45330000-9</t>
  </si>
  <si>
    <t>45331220-4</t>
  </si>
  <si>
    <t>79341000-6</t>
  </si>
  <si>
    <t>22320000-9</t>
  </si>
  <si>
    <t>22462000-6</t>
  </si>
  <si>
    <t>79530000-8</t>
  </si>
  <si>
    <t>79810000-5</t>
  </si>
  <si>
    <t>90910000-9</t>
  </si>
  <si>
    <t>55100000-1</t>
  </si>
  <si>
    <t>66512000-2</t>
  </si>
  <si>
    <t>55310000-6</t>
  </si>
  <si>
    <t>71245000-7</t>
  </si>
  <si>
    <t>45453000-7</t>
  </si>
  <si>
    <t>30200000-1</t>
  </si>
  <si>
    <t>38000000-5</t>
  </si>
  <si>
    <t>39130000-2</t>
  </si>
  <si>
    <t>42500000-1</t>
  </si>
  <si>
    <t>22113000-5</t>
  </si>
  <si>
    <t>48000000-8</t>
  </si>
  <si>
    <t>72610000-9</t>
  </si>
  <si>
    <t>PJN 1/22</t>
  </si>
  <si>
    <t>PJN 2/22</t>
  </si>
  <si>
    <t>PJN 3/22</t>
  </si>
  <si>
    <t>PJN 4/22</t>
  </si>
  <si>
    <t>PJN 5/22</t>
  </si>
  <si>
    <t>PJN 6/22</t>
  </si>
  <si>
    <t>PJN 7/22</t>
  </si>
  <si>
    <t>PJN 8/22</t>
  </si>
  <si>
    <t>PJN 9/22</t>
  </si>
  <si>
    <t>PJN 10/22</t>
  </si>
  <si>
    <t>PJN 11/22</t>
  </si>
  <si>
    <t>PJN 12/22</t>
  </si>
  <si>
    <t>PJN 13/22</t>
  </si>
  <si>
    <t>PJN 14/22</t>
  </si>
  <si>
    <t>PJN 15/22</t>
  </si>
  <si>
    <t>PJN 16/22</t>
  </si>
  <si>
    <t>PJN17/22</t>
  </si>
  <si>
    <t>PJN 18/22</t>
  </si>
  <si>
    <t>PJN 19/22</t>
  </si>
  <si>
    <t>PJN 20/22</t>
  </si>
  <si>
    <t>PJN 21/22</t>
  </si>
  <si>
    <t>PJN 23/22</t>
  </si>
  <si>
    <t>PJN 24/22</t>
  </si>
  <si>
    <t>PJN 22/22</t>
  </si>
  <si>
    <t>PJN 25/22</t>
  </si>
  <si>
    <t>PJN 26/22</t>
  </si>
  <si>
    <t>PJN 27/22</t>
  </si>
  <si>
    <t>PJN 28/22</t>
  </si>
  <si>
    <t>PJN 29/22</t>
  </si>
  <si>
    <t>PJN 30/22</t>
  </si>
  <si>
    <t>PJN 32/22</t>
  </si>
  <si>
    <t>PJN 33/22</t>
  </si>
  <si>
    <t>PJN 34/22</t>
  </si>
  <si>
    <t>PJN 35/22</t>
  </si>
  <si>
    <t>PJN 36/22</t>
  </si>
  <si>
    <t>PJN 37/22</t>
  </si>
  <si>
    <t>PJN 38/22</t>
  </si>
  <si>
    <t>PJN 39/22</t>
  </si>
  <si>
    <t>PJN 40/22</t>
  </si>
  <si>
    <t xml:space="preserve">Ulaganje u tuđu imovinu -  Poreč </t>
  </si>
  <si>
    <t>PJN 41/22</t>
  </si>
  <si>
    <t>PJN 42/22</t>
  </si>
  <si>
    <t>PJN 43/22</t>
  </si>
  <si>
    <t>PJN 44/22</t>
  </si>
  <si>
    <t>PJN 45/22</t>
  </si>
  <si>
    <t>PJN 46/22</t>
  </si>
  <si>
    <t>PJN 47/22</t>
  </si>
  <si>
    <t>PJN 48/22</t>
  </si>
  <si>
    <t>PJN 49/22</t>
  </si>
  <si>
    <t>PJN 50/22</t>
  </si>
  <si>
    <t>PJN 51/22</t>
  </si>
  <si>
    <t>PJN 52/22</t>
  </si>
  <si>
    <t>PJN 53/22</t>
  </si>
  <si>
    <t>PJN 54/22</t>
  </si>
  <si>
    <t>PJN 55/22</t>
  </si>
  <si>
    <t>PJN 58/22</t>
  </si>
  <si>
    <t>PJN 59/22</t>
  </si>
  <si>
    <t>PJN 60/22</t>
  </si>
  <si>
    <t>16.1.</t>
  </si>
  <si>
    <t>15.4.</t>
  </si>
  <si>
    <t>15.5.</t>
  </si>
  <si>
    <t>15.7.</t>
  </si>
  <si>
    <t>15.8.</t>
  </si>
  <si>
    <t>14.2.</t>
  </si>
  <si>
    <t>14.5.</t>
  </si>
  <si>
    <t>14.7.</t>
  </si>
  <si>
    <t>8.4.</t>
  </si>
  <si>
    <t>8.5.</t>
  </si>
  <si>
    <t>8.6.</t>
  </si>
  <si>
    <t>4.2.</t>
  </si>
  <si>
    <t>1.8.</t>
  </si>
  <si>
    <t xml:space="preserve">1.9. </t>
  </si>
  <si>
    <t>79342000-3</t>
  </si>
  <si>
    <t>79342200-5</t>
  </si>
  <si>
    <t xml:space="preserve">48822000-6 </t>
  </si>
  <si>
    <t xml:space="preserve">39122200-5 </t>
  </si>
  <si>
    <t>39132100-7</t>
  </si>
  <si>
    <t>39110000-6</t>
  </si>
  <si>
    <t>39162000-5</t>
  </si>
  <si>
    <t xml:space="preserve">39162110-9 </t>
  </si>
  <si>
    <t>8410000-6</t>
  </si>
  <si>
    <t>79800000-2</t>
  </si>
  <si>
    <t>71320000-7</t>
  </si>
  <si>
    <t xml:space="preserve">50531100-7 </t>
  </si>
  <si>
    <t>71318100-1</t>
  </si>
  <si>
    <t>24300000-7</t>
  </si>
  <si>
    <t>Ne</t>
  </si>
  <si>
    <t>SUDSJN</t>
  </si>
  <si>
    <t>I kvartal</t>
  </si>
  <si>
    <t>I k</t>
  </si>
  <si>
    <t xml:space="preserve">II kvartal </t>
  </si>
  <si>
    <t>III kvartal</t>
  </si>
  <si>
    <t xml:space="preserve">1 godina </t>
  </si>
  <si>
    <t>3 mjeseca</t>
  </si>
  <si>
    <t xml:space="preserve"> 1 godina</t>
  </si>
  <si>
    <t>8  mjeseci</t>
  </si>
  <si>
    <t>sukcesivno prema potrebama tijekom 2022 godine</t>
  </si>
  <si>
    <t xml:space="preserve">više naružbenica </t>
  </si>
  <si>
    <t>Konto</t>
  </si>
  <si>
    <t xml:space="preserve">Red. br. </t>
  </si>
  <si>
    <t>KLASA: 406-09/21-01/15</t>
  </si>
  <si>
    <t>PJN 56/22</t>
  </si>
  <si>
    <t>PJN 57/22</t>
  </si>
  <si>
    <t>PJN 61/22</t>
  </si>
  <si>
    <t>PJN 62/22</t>
  </si>
  <si>
    <t>Usluga razrade vizualnog indetiteta</t>
  </si>
  <si>
    <t>79416000-3</t>
  </si>
  <si>
    <t>Konzultantske usluge pri izradi web stranice</t>
  </si>
  <si>
    <t>72413000-8</t>
  </si>
  <si>
    <t>9.2.</t>
  </si>
  <si>
    <t>9.3.</t>
  </si>
  <si>
    <t>jednokratno</t>
  </si>
  <si>
    <t>10.5.</t>
  </si>
  <si>
    <t>PJN 37-1/22</t>
  </si>
  <si>
    <t>1 godina</t>
  </si>
  <si>
    <t>66512100-3</t>
  </si>
  <si>
    <t>48900000-7</t>
  </si>
  <si>
    <t>15.3.1.</t>
  </si>
  <si>
    <t>PJN 50-1/22</t>
  </si>
  <si>
    <t>14.5.1.</t>
  </si>
  <si>
    <t>PJN 46-1/22</t>
  </si>
  <si>
    <t>45440000-3</t>
  </si>
  <si>
    <t>UKUPNO 28.000,00</t>
  </si>
  <si>
    <r>
      <t>Električna energija - HEP opskrba -</t>
    </r>
    <r>
      <rPr>
        <sz val="13"/>
        <color rgb="FFFF0000"/>
        <rFont val="Arial"/>
        <family val="2"/>
        <charset val="238"/>
      </rPr>
      <t xml:space="preserve"> uvećanje </t>
    </r>
  </si>
  <si>
    <r>
      <t>Gorivo - lož ulje -</t>
    </r>
    <r>
      <rPr>
        <sz val="13"/>
        <color rgb="FFFF0000"/>
        <rFont val="Arial"/>
        <family val="2"/>
        <charset val="238"/>
      </rPr>
      <t xml:space="preserve"> uvećanje </t>
    </r>
  </si>
  <si>
    <t>Osiguranje djelatnika - nova stavka uvećanje</t>
  </si>
  <si>
    <t>narudžbenica</t>
  </si>
  <si>
    <r>
      <t xml:space="preserve">Računalna oprema  - </t>
    </r>
    <r>
      <rPr>
        <sz val="13"/>
        <color rgb="FFFF0000"/>
        <rFont val="Arial"/>
        <family val="2"/>
        <charset val="238"/>
      </rPr>
      <t>uvećanje</t>
    </r>
  </si>
  <si>
    <t>Da</t>
  </si>
  <si>
    <t>5. mjeseci</t>
  </si>
  <si>
    <t>Usluga programske podrške sustava umrežavanja - nova stavka - uvećanje</t>
  </si>
  <si>
    <t>Ličiački radovi u Dekanatu - nova stavka -uvećanje</t>
  </si>
  <si>
    <t>Laboratorijska oprema za opremanje laboratorija telematike - nova stavka - uvećanje</t>
  </si>
  <si>
    <t>4 mjeseca</t>
  </si>
  <si>
    <t xml:space="preserve">Laboratorijska oprema za nastavu  </t>
  </si>
  <si>
    <t>PJN 31-1/22</t>
  </si>
  <si>
    <t xml:space="preserve">Ulaganje u tuđu imovinu  - rasvijeta - Rijeka, Vukovarska 58  </t>
  </si>
  <si>
    <r>
      <t>Ulaganje u tuđu imovinu  - rasvijeta - Rijeka, Vukovarska 58  -</t>
    </r>
    <r>
      <rPr>
        <sz val="13"/>
        <color rgb="FFFF0000"/>
        <rFont val="Arial"/>
        <family val="2"/>
        <charset val="238"/>
      </rPr>
      <t xml:space="preserve"> umanjuje se </t>
    </r>
  </si>
  <si>
    <r>
      <t xml:space="preserve">Knjige za knižnicu - </t>
    </r>
    <r>
      <rPr>
        <sz val="13"/>
        <color rgb="FFFF0000"/>
        <rFont val="Arial"/>
        <family val="2"/>
        <charset val="238"/>
      </rPr>
      <t>uvećanje</t>
    </r>
  </si>
  <si>
    <r>
      <t xml:space="preserve">Promidžbeni materijal - </t>
    </r>
    <r>
      <rPr>
        <sz val="13"/>
        <color rgb="FFFF0000"/>
        <rFont val="Arial"/>
        <family val="2"/>
        <charset val="238"/>
      </rPr>
      <t>uvećanje</t>
    </r>
  </si>
  <si>
    <t>9.1.1.</t>
  </si>
  <si>
    <r>
      <t xml:space="preserve">Laboratorijska oprema za nastavu  - </t>
    </r>
    <r>
      <rPr>
        <sz val="13"/>
        <color rgb="FFFF0000"/>
        <rFont val="Arial"/>
        <family val="2"/>
        <charset val="238"/>
      </rPr>
      <t>uvećanje (za potrebe studija iz područja biotehnologiije)</t>
    </r>
  </si>
  <si>
    <t>Dekan</t>
  </si>
  <si>
    <t>PJN 48/22-1</t>
  </si>
  <si>
    <t>IV kvartal</t>
  </si>
  <si>
    <t>odluka o poništenju postupka</t>
  </si>
  <si>
    <t>nova stavka, uvećanje</t>
  </si>
  <si>
    <t xml:space="preserve">15.1.1. </t>
  </si>
  <si>
    <t xml:space="preserve">uvećanje </t>
  </si>
  <si>
    <t>Ostale usluge prijevoza (studentski izleti) - uvećanje</t>
  </si>
  <si>
    <t xml:space="preserve"> uvećanje</t>
  </si>
  <si>
    <r>
      <t xml:space="preserve"> </t>
    </r>
    <r>
      <rPr>
        <sz val="13"/>
        <color rgb="FFFF0000"/>
        <rFont val="Arial"/>
        <family val="2"/>
        <charset val="238"/>
      </rPr>
      <t>uvećanje</t>
    </r>
  </si>
  <si>
    <r>
      <t xml:space="preserve">Računalna oprema                                  </t>
    </r>
    <r>
      <rPr>
        <sz val="11"/>
        <color theme="3" tint="0.39997558519241921"/>
        <rFont val="Arial"/>
        <family val="2"/>
        <charset val="238"/>
      </rPr>
      <t xml:space="preserve">   (nova stavka, uvećanje)    </t>
    </r>
  </si>
  <si>
    <t>I izmjene Plana nabave za 2022 istaknute su crvenom bojom</t>
  </si>
  <si>
    <t xml:space="preserve">II izmjene plana nabave za 2022 godine istaknute su plavom bojom </t>
  </si>
  <si>
    <t>*</t>
  </si>
  <si>
    <t xml:space="preserve">Dr. sc. Saša Hirnig, prof. struč. stud. </t>
  </si>
  <si>
    <t>III izmjene Plana nabave za 2022. godinu istaknute su zelenom bojom</t>
  </si>
  <si>
    <t xml:space="preserve">Ostali materijal za potrebe nastave   </t>
  </si>
  <si>
    <t xml:space="preserve">Laboratorijski potrošni materijal              </t>
  </si>
  <si>
    <t xml:space="preserve">Elektro instalacije </t>
  </si>
  <si>
    <r>
      <rPr>
        <sz val="13"/>
        <rFont val="Arial"/>
        <family val="2"/>
        <charset val="238"/>
      </rPr>
      <t>Usluga popravaka i održavanja kotlovnice</t>
    </r>
    <r>
      <rPr>
        <sz val="13"/>
        <color theme="3" tint="0.39997558519241921"/>
        <rFont val="Arial"/>
        <family val="2"/>
        <charset val="238"/>
      </rPr>
      <t xml:space="preserve"> - uvećanje </t>
    </r>
  </si>
  <si>
    <t xml:space="preserve">Usluga popravaka i održavanja ispisnih uređaja </t>
  </si>
  <si>
    <r>
      <rPr>
        <sz val="13"/>
        <rFont val="Arial"/>
        <family val="2"/>
        <charset val="238"/>
      </rPr>
      <t>Ostali materijal za potrebe nastave</t>
    </r>
    <r>
      <rPr>
        <sz val="13"/>
        <color theme="6"/>
        <rFont val="Arial"/>
        <family val="2"/>
        <charset val="238"/>
      </rPr>
      <t xml:space="preserve">  </t>
    </r>
    <r>
      <rPr>
        <sz val="13"/>
        <color rgb="FF00B050"/>
        <rFont val="Arial"/>
        <family val="2"/>
        <charset val="238"/>
      </rPr>
      <t xml:space="preserve"> (uvećanje)</t>
    </r>
  </si>
  <si>
    <r>
      <t xml:space="preserve">Laboratorijski potrošni materijal           </t>
    </r>
    <r>
      <rPr>
        <sz val="13"/>
        <color rgb="FF00B050"/>
        <rFont val="Arial"/>
        <family val="2"/>
        <charset val="238"/>
      </rPr>
      <t xml:space="preserve">     (uvećanje)</t>
    </r>
  </si>
  <si>
    <r>
      <t>Električna energija - HEP opskrba -</t>
    </r>
    <r>
      <rPr>
        <sz val="13"/>
        <color rgb="FF00B050"/>
        <rFont val="Arial"/>
        <family val="2"/>
        <charset val="238"/>
      </rPr>
      <t xml:space="preserve"> uvećanje </t>
    </r>
  </si>
  <si>
    <r>
      <t>Elektro instalacije -</t>
    </r>
    <r>
      <rPr>
        <sz val="13"/>
        <color rgb="FF00B050"/>
        <rFont val="Arial"/>
        <family val="2"/>
        <charset val="238"/>
      </rPr>
      <t xml:space="preserve"> uvećanje</t>
    </r>
  </si>
  <si>
    <r>
      <rPr>
        <sz val="13"/>
        <rFont val="Arial"/>
        <family val="2"/>
        <charset val="238"/>
      </rPr>
      <t xml:space="preserve">Vodovodne instalacije </t>
    </r>
    <r>
      <rPr>
        <sz val="13"/>
        <color rgb="FF00B050"/>
        <rFont val="Arial"/>
        <family val="2"/>
        <charset val="238"/>
      </rPr>
      <t>- uvećanje</t>
    </r>
  </si>
  <si>
    <r>
      <t xml:space="preserve">Servis i održavanje  klima uređaja </t>
    </r>
    <r>
      <rPr>
        <sz val="13"/>
        <color rgb="FF00B050"/>
        <rFont val="Arial"/>
        <family val="2"/>
        <charset val="238"/>
      </rPr>
      <t>- uvećanje</t>
    </r>
  </si>
  <si>
    <r>
      <t xml:space="preserve">Usluga popravaka i održavanja ispisnih uređaja </t>
    </r>
    <r>
      <rPr>
        <sz val="13"/>
        <color rgb="FF00B050"/>
        <rFont val="Arial"/>
        <family val="2"/>
        <charset val="238"/>
      </rPr>
      <t>- uvećanje</t>
    </r>
  </si>
  <si>
    <t>Servis i održavanje opreme</t>
  </si>
  <si>
    <r>
      <t>Servis i održavanje opreme-</t>
    </r>
    <r>
      <rPr>
        <sz val="13"/>
        <color rgb="FF00B050"/>
        <rFont val="Arial"/>
        <family val="2"/>
        <charset val="238"/>
      </rPr>
      <t xml:space="preserve"> uvećanje</t>
    </r>
  </si>
  <si>
    <r>
      <t>Informatički materijal i djelovi-</t>
    </r>
    <r>
      <rPr>
        <sz val="13"/>
        <color rgb="FF00B050"/>
        <rFont val="Arial"/>
        <family val="2"/>
        <charset val="238"/>
      </rPr>
      <t>uvećanje</t>
    </r>
  </si>
  <si>
    <r>
      <t>Usluge tiskanja knjiga-</t>
    </r>
    <r>
      <rPr>
        <sz val="13"/>
        <color rgb="FF00B050"/>
        <rFont val="Arial"/>
        <family val="2"/>
        <charset val="238"/>
      </rPr>
      <t>umanjenje</t>
    </r>
  </si>
  <si>
    <r>
      <t>Usluge čišćenja-</t>
    </r>
    <r>
      <rPr>
        <sz val="13"/>
        <color rgb="FF00B050"/>
        <rFont val="Arial"/>
        <family val="2"/>
        <charset val="238"/>
      </rPr>
      <t>umanjenje</t>
    </r>
  </si>
  <si>
    <r>
      <t xml:space="preserve">Arhivski ormar - </t>
    </r>
    <r>
      <rPr>
        <sz val="13"/>
        <color rgb="FF00B050"/>
        <rFont val="Arial"/>
        <family val="2"/>
        <charset val="238"/>
      </rPr>
      <t>umanjenje</t>
    </r>
  </si>
  <si>
    <r>
      <t>Uredske i konferencijske stolice-</t>
    </r>
    <r>
      <rPr>
        <sz val="13"/>
        <color rgb="FF00B050"/>
        <rFont val="Arial"/>
        <family val="2"/>
        <charset val="238"/>
      </rPr>
      <t>umanjenje</t>
    </r>
  </si>
  <si>
    <r>
      <t>Uredski namještaj-</t>
    </r>
    <r>
      <rPr>
        <sz val="13"/>
        <color rgb="FF00B050"/>
        <rFont val="Arial"/>
        <family val="2"/>
        <charset val="238"/>
      </rPr>
      <t>umanjenje</t>
    </r>
  </si>
  <si>
    <r>
      <t>Ulaganje u računalne programe - nadogranja-</t>
    </r>
    <r>
      <rPr>
        <sz val="13"/>
        <color rgb="FF00B050"/>
        <rFont val="Arial"/>
        <family val="2"/>
        <charset val="238"/>
      </rPr>
      <t>umanjenje</t>
    </r>
  </si>
  <si>
    <r>
      <t>Nabavka računalnih programa-</t>
    </r>
    <r>
      <rPr>
        <sz val="13"/>
        <color rgb="FF00B050"/>
        <rFont val="Arial"/>
        <family val="2"/>
        <charset val="238"/>
      </rPr>
      <t>umanjenje</t>
    </r>
  </si>
  <si>
    <r>
      <t>Police za knjige-</t>
    </r>
    <r>
      <rPr>
        <sz val="13"/>
        <color rgb="FF00B050"/>
        <rFont val="Arial"/>
        <family val="2"/>
        <charset val="238"/>
      </rPr>
      <t>umanjenje</t>
    </r>
  </si>
  <si>
    <t>URBROJ: 2170-57-02-22-8</t>
  </si>
  <si>
    <t>U Rijeci, 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</si>
</sst>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Arial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4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el"/>
      <charset val="238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sz val="13"/>
      <name val="Arial"/>
      <family val="2"/>
      <charset val="238"/>
    </font>
    <font>
      <sz val="13"/>
      <color theme="1"/>
      <name val="Calibri"/>
      <family val="2"/>
      <scheme val="minor"/>
    </font>
    <font>
      <sz val="13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3"/>
      <color rgb="FFFF0000"/>
      <name val="Arial"/>
      <family val="2"/>
      <charset val="238"/>
    </font>
    <font>
      <sz val="12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3" tint="0.39997558519241921"/>
      <name val="Arial"/>
      <family val="2"/>
      <charset val="238"/>
    </font>
    <font>
      <sz val="13"/>
      <color theme="3" tint="0.3999755851924192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Arial"/>
      <family val="2"/>
      <charset val="238"/>
    </font>
    <font>
      <sz val="13"/>
      <color theme="6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sz val="12"/>
      <color theme="6" tint="-0.499984740745262"/>
      <name val="Calibri"/>
      <family val="2"/>
      <scheme val="minor"/>
    </font>
    <font>
      <sz val="13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3" borderId="9" applyNumberFormat="0" applyFont="0" applyAlignment="0" applyProtection="0"/>
    <xf numFmtId="0" fontId="15" fillId="4" borderId="0" applyNumberFormat="0" applyBorder="0" applyAlignment="0" applyProtection="0"/>
  </cellStyleXfs>
  <cellXfs count="31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5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0" fontId="18" fillId="0" borderId="0" xfId="0" applyFont="1" applyBorder="1" applyAlignment="1" applyProtection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17" fillId="6" borderId="5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5" borderId="5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" fontId="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" xfId="0" applyFont="1" applyBorder="1" applyAlignment="1"/>
    <xf numFmtId="0" fontId="9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16" fontId="9" fillId="2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horizontal="center" vertical="center" wrapText="1"/>
    </xf>
    <xf numFmtId="49" fontId="17" fillId="6" borderId="7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20" fillId="0" borderId="0" xfId="0" applyFont="1" applyAlignment="1"/>
    <xf numFmtId="49" fontId="11" fillId="6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" fontId="8" fillId="6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1" fillId="0" borderId="0" xfId="0" applyFont="1" applyAlignment="1"/>
    <xf numFmtId="4" fontId="8" fillId="6" borderId="1" xfId="0" applyNumberFormat="1" applyFont="1" applyFill="1" applyBorder="1" applyAlignment="1">
      <alignment vertical="center"/>
    </xf>
    <xf numFmtId="16" fontId="11" fillId="5" borderId="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5" fillId="6" borderId="1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 wrapText="1"/>
    </xf>
    <xf numFmtId="164" fontId="29" fillId="5" borderId="1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164" fontId="31" fillId="5" borderId="1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4" fontId="31" fillId="0" borderId="0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4" fillId="5" borderId="1" xfId="0" applyFont="1" applyFill="1" applyBorder="1" applyAlignment="1">
      <alignment horizontal="center" vertical="center"/>
    </xf>
    <xf numFmtId="164" fontId="35" fillId="5" borderId="1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49" fontId="36" fillId="0" borderId="2" xfId="0" applyNumberFormat="1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164" fontId="31" fillId="0" borderId="17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vertical="center"/>
    </xf>
    <xf numFmtId="164" fontId="8" fillId="6" borderId="1" xfId="1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vertical="center" wrapText="1"/>
    </xf>
    <xf numFmtId="2" fontId="0" fillId="0" borderId="0" xfId="0" applyNumberFormat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31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164" fontId="40" fillId="0" borderId="17" xfId="0" applyNumberFormat="1" applyFont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5" borderId="1" xfId="0" applyFont="1" applyFill="1" applyBorder="1" applyAlignment="1">
      <alignment vertical="center"/>
    </xf>
    <xf numFmtId="164" fontId="40" fillId="5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164" fontId="40" fillId="5" borderId="1" xfId="0" applyNumberFormat="1" applyFont="1" applyFill="1" applyBorder="1" applyAlignment="1">
      <alignment horizontal="center" vertical="center" wrapText="1"/>
    </xf>
    <xf numFmtId="16" fontId="40" fillId="0" borderId="4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4" fillId="0" borderId="1" xfId="0" applyFont="1" applyBorder="1" applyAlignment="1">
      <alignment horizontal="center" vertical="center" wrapText="1"/>
    </xf>
    <xf numFmtId="164" fontId="45" fillId="5" borderId="1" xfId="0" applyNumberFormat="1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164" fontId="48" fillId="0" borderId="1" xfId="0" applyNumberFormat="1" applyFont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 wrapText="1"/>
    </xf>
    <xf numFmtId="49" fontId="49" fillId="0" borderId="7" xfId="0" applyNumberFormat="1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/>
    <xf numFmtId="0" fontId="48" fillId="5" borderId="1" xfId="0" applyFont="1" applyFill="1" applyBorder="1" applyAlignment="1">
      <alignment vertical="center" wrapText="1"/>
    </xf>
    <xf numFmtId="164" fontId="48" fillId="5" borderId="1" xfId="0" applyNumberFormat="1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47" fillId="2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vertical="center"/>
    </xf>
    <xf numFmtId="164" fontId="48" fillId="5" borderId="1" xfId="0" applyNumberFormat="1" applyFont="1" applyFill="1" applyBorder="1" applyAlignment="1">
      <alignment horizontal="center" vertical="center"/>
    </xf>
    <xf numFmtId="0" fontId="48" fillId="0" borderId="4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51" fillId="0" borderId="0" xfId="0" applyFont="1"/>
    <xf numFmtId="49" fontId="48" fillId="0" borderId="1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164" fontId="48" fillId="0" borderId="0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64" fontId="48" fillId="0" borderId="0" xfId="0" applyNumberFormat="1" applyFont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164" fontId="31" fillId="0" borderId="18" xfId="0" applyNumberFormat="1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49" fontId="49" fillId="0" borderId="21" xfId="0" applyNumberFormat="1" applyFont="1" applyBorder="1" applyAlignment="1">
      <alignment horizontal="center" vertical="center" wrapText="1"/>
    </xf>
    <xf numFmtId="49" fontId="49" fillId="0" borderId="5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164" fontId="48" fillId="0" borderId="7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22" fillId="0" borderId="23" xfId="0" applyFont="1" applyBorder="1"/>
    <xf numFmtId="4" fontId="22" fillId="0" borderId="23" xfId="0" applyNumberFormat="1" applyFont="1" applyBorder="1" applyAlignment="1"/>
    <xf numFmtId="49" fontId="23" fillId="0" borderId="23" xfId="0" applyNumberFormat="1" applyFont="1" applyBorder="1" applyAlignment="1">
      <alignment horizontal="left" vertical="center" wrapText="1"/>
    </xf>
    <xf numFmtId="49" fontId="52" fillId="0" borderId="1" xfId="0" applyNumberFormat="1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center" vertical="center"/>
    </xf>
    <xf numFmtId="0" fontId="48" fillId="5" borderId="2" xfId="0" applyFont="1" applyFill="1" applyBorder="1" applyAlignment="1">
      <alignment vertical="center"/>
    </xf>
    <xf numFmtId="164" fontId="48" fillId="5" borderId="2" xfId="0" applyNumberFormat="1" applyFont="1" applyFill="1" applyBorder="1" applyAlignment="1">
      <alignment horizontal="center" vertical="center"/>
    </xf>
    <xf numFmtId="49" fontId="49" fillId="0" borderId="19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left" vertical="center" wrapText="1"/>
    </xf>
    <xf numFmtId="0" fontId="19" fillId="6" borderId="14" xfId="0" applyFont="1" applyFill="1" applyBorder="1" applyAlignment="1">
      <alignment horizontal="center" vertical="center" wrapText="1"/>
    </xf>
    <xf numFmtId="164" fontId="53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2" fillId="0" borderId="23" xfId="0" applyFont="1" applyBorder="1" applyAlignment="1">
      <alignment wrapText="1"/>
    </xf>
    <xf numFmtId="49" fontId="36" fillId="0" borderId="2" xfId="0" applyNumberFormat="1" applyFont="1" applyFill="1" applyBorder="1" applyAlignment="1">
      <alignment horizontal="left" vertical="center" wrapText="1"/>
    </xf>
    <xf numFmtId="49" fontId="36" fillId="0" borderId="16" xfId="0" applyNumberFormat="1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</cellXfs>
  <cellStyles count="3">
    <cellStyle name="Bilješka" xfId="1" builtinId="10"/>
    <cellStyle name="Loše" xfId="2" builtinId="27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1"/>
  <sheetViews>
    <sheetView tabSelected="1" view="pageBreakPreview" topLeftCell="A151" zoomScale="115" zoomScaleNormal="115" zoomScaleSheetLayoutView="115" workbookViewId="0">
      <selection activeCell="F159" sqref="F159"/>
    </sheetView>
  </sheetViews>
  <sheetFormatPr defaultRowHeight="15"/>
  <cols>
    <col min="3" max="3" width="11.5703125" style="3" customWidth="1"/>
    <col min="4" max="4" width="48.28515625" style="3" customWidth="1"/>
    <col min="5" max="5" width="15.85546875" style="3" customWidth="1"/>
    <col min="6" max="6" width="22.85546875" style="3" customWidth="1"/>
    <col min="7" max="7" width="21.7109375" style="3" customWidth="1"/>
    <col min="8" max="8" width="20.85546875" style="3" customWidth="1"/>
    <col min="9" max="9" width="15.28515625" style="3" customWidth="1"/>
    <col min="10" max="11" width="17" style="3" customWidth="1"/>
    <col min="12" max="12" width="18.28515625" style="3" customWidth="1"/>
    <col min="13" max="13" width="18.28515625" style="21" customWidth="1"/>
    <col min="14" max="14" width="27.42578125" style="3" customWidth="1"/>
  </cols>
  <sheetData>
    <row r="1" spans="1:14" ht="109.5" customHeight="1" thickBot="1">
      <c r="A1" s="102" t="s">
        <v>9784</v>
      </c>
      <c r="B1" s="102" t="s">
        <v>9783</v>
      </c>
      <c r="C1" s="103" t="s">
        <v>0</v>
      </c>
      <c r="D1" s="103" t="s">
        <v>1</v>
      </c>
      <c r="E1" s="103" t="s">
        <v>2</v>
      </c>
      <c r="F1" s="103" t="s">
        <v>3</v>
      </c>
      <c r="G1" s="103" t="s">
        <v>4</v>
      </c>
      <c r="H1" s="103" t="s">
        <v>5</v>
      </c>
      <c r="I1" s="103" t="s">
        <v>6</v>
      </c>
      <c r="J1" s="103" t="s">
        <v>7</v>
      </c>
      <c r="K1" s="103" t="s">
        <v>9484</v>
      </c>
      <c r="L1" s="103" t="s">
        <v>8</v>
      </c>
      <c r="M1" s="103" t="s">
        <v>9</v>
      </c>
      <c r="N1" s="103" t="s">
        <v>10</v>
      </c>
    </row>
    <row r="2" spans="1:14" ht="7.9" customHeight="1">
      <c r="A2" s="27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1" customHeight="1">
      <c r="A3" s="29" t="s">
        <v>9485</v>
      </c>
      <c r="B3" s="30">
        <v>3</v>
      </c>
      <c r="C3" s="30"/>
      <c r="D3" s="104" t="s">
        <v>9486</v>
      </c>
      <c r="E3" s="199"/>
      <c r="F3" s="127">
        <f>F4+F18+F27+F38+F41+F43+F50+F68+F77+F82+F92+F94</f>
        <v>1590292.04</v>
      </c>
      <c r="G3" s="31"/>
      <c r="H3" s="30"/>
      <c r="I3" s="32"/>
      <c r="J3" s="32"/>
      <c r="K3" s="32"/>
      <c r="L3" s="32"/>
      <c r="M3" s="33"/>
      <c r="N3" s="32"/>
    </row>
    <row r="4" spans="1:14" ht="27.95" customHeight="1">
      <c r="A4" s="29" t="s">
        <v>9487</v>
      </c>
      <c r="B4" s="30">
        <v>3221</v>
      </c>
      <c r="C4" s="34"/>
      <c r="D4" s="105" t="s">
        <v>9488</v>
      </c>
      <c r="E4" s="35"/>
      <c r="F4" s="128">
        <f>F5+F6+F7+F8+F11+F14+F15+F16+F17</f>
        <v>324500</v>
      </c>
      <c r="G4" s="36"/>
      <c r="H4" s="37"/>
      <c r="I4" s="38"/>
      <c r="J4" s="38"/>
      <c r="K4" s="38"/>
      <c r="L4" s="38"/>
      <c r="M4" s="39"/>
      <c r="N4" s="38"/>
    </row>
    <row r="5" spans="1:14" ht="30.6" customHeight="1">
      <c r="A5" s="40" t="s">
        <v>9489</v>
      </c>
      <c r="B5" s="41"/>
      <c r="C5" s="42" t="s">
        <v>9685</v>
      </c>
      <c r="D5" s="106" t="s">
        <v>9490</v>
      </c>
      <c r="E5" s="43" t="s">
        <v>9640</v>
      </c>
      <c r="F5" s="129">
        <v>30000</v>
      </c>
      <c r="G5" s="44" t="s">
        <v>18</v>
      </c>
      <c r="H5" s="45" t="s">
        <v>9771</v>
      </c>
      <c r="I5" s="46" t="s">
        <v>9771</v>
      </c>
      <c r="J5" s="46" t="s">
        <v>24</v>
      </c>
      <c r="K5" s="46" t="s">
        <v>9771</v>
      </c>
      <c r="L5" s="46" t="s">
        <v>9773</v>
      </c>
      <c r="M5" s="46" t="s">
        <v>9777</v>
      </c>
      <c r="N5" s="47"/>
    </row>
    <row r="6" spans="1:14" ht="32.25" customHeight="1">
      <c r="A6" s="48" t="s">
        <v>9491</v>
      </c>
      <c r="B6" s="49"/>
      <c r="C6" s="42" t="s">
        <v>9686</v>
      </c>
      <c r="D6" s="107" t="s">
        <v>9492</v>
      </c>
      <c r="E6" s="50" t="s">
        <v>9641</v>
      </c>
      <c r="F6" s="130">
        <v>63000</v>
      </c>
      <c r="G6" s="44" t="s">
        <v>18</v>
      </c>
      <c r="H6" s="45" t="s">
        <v>9771</v>
      </c>
      <c r="I6" s="46" t="s">
        <v>9771</v>
      </c>
      <c r="J6" s="46" t="s">
        <v>24</v>
      </c>
      <c r="K6" s="46" t="s">
        <v>9771</v>
      </c>
      <c r="L6" s="46" t="s">
        <v>9773</v>
      </c>
      <c r="M6" s="46" t="s">
        <v>9777</v>
      </c>
      <c r="N6" s="47"/>
    </row>
    <row r="7" spans="1:14" ht="44.25" customHeight="1">
      <c r="A7" s="51" t="s">
        <v>9493</v>
      </c>
      <c r="B7" s="49"/>
      <c r="C7" s="52" t="s">
        <v>9687</v>
      </c>
      <c r="D7" s="108" t="s">
        <v>9494</v>
      </c>
      <c r="E7" s="50" t="s">
        <v>9642</v>
      </c>
      <c r="F7" s="130">
        <v>31000</v>
      </c>
      <c r="G7" s="44" t="s">
        <v>18</v>
      </c>
      <c r="H7" s="45" t="s">
        <v>9771</v>
      </c>
      <c r="I7" s="46" t="s">
        <v>9771</v>
      </c>
      <c r="J7" s="46" t="s">
        <v>27</v>
      </c>
      <c r="K7" s="46" t="s">
        <v>9771</v>
      </c>
      <c r="L7" s="47" t="s">
        <v>9781</v>
      </c>
      <c r="M7" s="46" t="s">
        <v>9777</v>
      </c>
      <c r="N7" s="47" t="s">
        <v>9782</v>
      </c>
    </row>
    <row r="8" spans="1:14" ht="28.5" customHeight="1">
      <c r="A8" s="51" t="s">
        <v>9495</v>
      </c>
      <c r="B8" s="49"/>
      <c r="C8" s="54" t="s">
        <v>9688</v>
      </c>
      <c r="D8" s="109" t="s">
        <v>9496</v>
      </c>
      <c r="E8" s="50" t="s">
        <v>9643</v>
      </c>
      <c r="F8" s="130">
        <v>75000</v>
      </c>
      <c r="G8" s="44" t="s">
        <v>18</v>
      </c>
      <c r="H8" s="45" t="s">
        <v>9771</v>
      </c>
      <c r="I8" s="46" t="s">
        <v>9771</v>
      </c>
      <c r="J8" s="46" t="s">
        <v>24</v>
      </c>
      <c r="K8" s="46" t="s">
        <v>9771</v>
      </c>
      <c r="L8" s="46" t="s">
        <v>9773</v>
      </c>
      <c r="M8" s="46" t="s">
        <v>9777</v>
      </c>
      <c r="N8" s="47"/>
    </row>
    <row r="9" spans="1:14" ht="42.75" customHeight="1">
      <c r="A9" s="51" t="s">
        <v>9497</v>
      </c>
      <c r="B9" s="55"/>
      <c r="C9" s="56" t="s">
        <v>9689</v>
      </c>
      <c r="D9" s="109" t="s">
        <v>9843</v>
      </c>
      <c r="E9" s="57" t="s">
        <v>9764</v>
      </c>
      <c r="F9" s="139">
        <v>24000</v>
      </c>
      <c r="G9" s="44" t="s">
        <v>18</v>
      </c>
      <c r="H9" s="45" t="s">
        <v>9771</v>
      </c>
      <c r="I9" s="46" t="s">
        <v>9771</v>
      </c>
      <c r="J9" s="46" t="s">
        <v>27</v>
      </c>
      <c r="K9" s="46" t="s">
        <v>9771</v>
      </c>
      <c r="L9" s="47" t="s">
        <v>9781</v>
      </c>
      <c r="M9" s="46" t="s">
        <v>9777</v>
      </c>
      <c r="N9" s="47" t="s">
        <v>9782</v>
      </c>
    </row>
    <row r="10" spans="1:14" ht="42.75" customHeight="1">
      <c r="A10" s="51"/>
      <c r="B10" s="55"/>
      <c r="C10" s="56"/>
      <c r="D10" s="234" t="s">
        <v>9848</v>
      </c>
      <c r="E10" s="57"/>
      <c r="F10" s="242">
        <v>20000</v>
      </c>
      <c r="G10" s="44"/>
      <c r="H10" s="45"/>
      <c r="I10" s="46"/>
      <c r="J10" s="46"/>
      <c r="K10" s="46"/>
      <c r="L10" s="47"/>
      <c r="M10" s="46"/>
      <c r="N10" s="47"/>
    </row>
    <row r="11" spans="1:14" ht="42.75" customHeight="1">
      <c r="A11" s="51"/>
      <c r="B11" s="55"/>
      <c r="C11" s="56"/>
      <c r="D11" s="240" t="s">
        <v>9843</v>
      </c>
      <c r="E11" s="241" t="s">
        <v>9764</v>
      </c>
      <c r="F11" s="242">
        <v>44000</v>
      </c>
      <c r="G11" s="243" t="s">
        <v>18</v>
      </c>
      <c r="H11" s="244" t="s">
        <v>9771</v>
      </c>
      <c r="I11" s="245" t="s">
        <v>9771</v>
      </c>
      <c r="J11" s="245" t="s">
        <v>27</v>
      </c>
      <c r="K11" s="245" t="s">
        <v>9771</v>
      </c>
      <c r="L11" s="246" t="s">
        <v>9781</v>
      </c>
      <c r="M11" s="245" t="s">
        <v>9777</v>
      </c>
      <c r="N11" s="246" t="s">
        <v>9782</v>
      </c>
    </row>
    <row r="12" spans="1:14" ht="63">
      <c r="A12" s="51">
        <v>1.6</v>
      </c>
      <c r="B12" s="55"/>
      <c r="C12" s="56" t="s">
        <v>9690</v>
      </c>
      <c r="D12" s="110" t="s">
        <v>9844</v>
      </c>
      <c r="E12" s="58" t="s">
        <v>9770</v>
      </c>
      <c r="F12" s="139">
        <v>16000</v>
      </c>
      <c r="G12" s="44" t="s">
        <v>18</v>
      </c>
      <c r="H12" s="45" t="s">
        <v>9771</v>
      </c>
      <c r="I12" s="46" t="s">
        <v>9771</v>
      </c>
      <c r="J12" s="46" t="s">
        <v>27</v>
      </c>
      <c r="K12" s="46" t="s">
        <v>9771</v>
      </c>
      <c r="L12" s="47" t="s">
        <v>9781</v>
      </c>
      <c r="M12" s="46" t="s">
        <v>9777</v>
      </c>
      <c r="N12" s="47" t="s">
        <v>9782</v>
      </c>
    </row>
    <row r="13" spans="1:14" ht="33.75" customHeight="1">
      <c r="A13" s="51"/>
      <c r="B13" s="55"/>
      <c r="C13" s="56"/>
      <c r="D13" s="110" t="s">
        <v>9849</v>
      </c>
      <c r="E13" s="58"/>
      <c r="F13" s="242">
        <v>10000</v>
      </c>
      <c r="G13" s="44"/>
      <c r="H13" s="45"/>
      <c r="I13" s="46"/>
      <c r="J13" s="46"/>
      <c r="K13" s="46"/>
      <c r="L13" s="47"/>
      <c r="M13" s="46"/>
      <c r="N13" s="47"/>
    </row>
    <row r="14" spans="1:14" ht="42" customHeight="1">
      <c r="A14" s="51"/>
      <c r="B14" s="55"/>
      <c r="C14" s="56"/>
      <c r="D14" s="247" t="s">
        <v>9844</v>
      </c>
      <c r="E14" s="248" t="s">
        <v>9770</v>
      </c>
      <c r="F14" s="242">
        <v>26000</v>
      </c>
      <c r="G14" s="243" t="s">
        <v>18</v>
      </c>
      <c r="H14" s="244" t="s">
        <v>9771</v>
      </c>
      <c r="I14" s="245" t="s">
        <v>9771</v>
      </c>
      <c r="J14" s="245" t="s">
        <v>27</v>
      </c>
      <c r="K14" s="245" t="s">
        <v>9771</v>
      </c>
      <c r="L14" s="246" t="s">
        <v>9781</v>
      </c>
      <c r="M14" s="245" t="s">
        <v>9777</v>
      </c>
      <c r="N14" s="246" t="s">
        <v>9782</v>
      </c>
    </row>
    <row r="15" spans="1:14" ht="63">
      <c r="A15" s="59" t="s">
        <v>9499</v>
      </c>
      <c r="B15" s="60"/>
      <c r="C15" s="61" t="s">
        <v>9691</v>
      </c>
      <c r="D15" s="111" t="s">
        <v>9498</v>
      </c>
      <c r="E15" s="50" t="s">
        <v>9644</v>
      </c>
      <c r="F15" s="130">
        <v>8000</v>
      </c>
      <c r="G15" s="44" t="s">
        <v>18</v>
      </c>
      <c r="H15" s="45" t="s">
        <v>9771</v>
      </c>
      <c r="I15" s="46" t="s">
        <v>9771</v>
      </c>
      <c r="J15" s="46" t="s">
        <v>27</v>
      </c>
      <c r="K15" s="46" t="s">
        <v>9771</v>
      </c>
      <c r="L15" s="47" t="s">
        <v>9781</v>
      </c>
      <c r="M15" s="46" t="s">
        <v>9777</v>
      </c>
      <c r="N15" s="47" t="s">
        <v>9782</v>
      </c>
    </row>
    <row r="16" spans="1:14" ht="63">
      <c r="A16" s="62" t="s">
        <v>9755</v>
      </c>
      <c r="B16" s="60"/>
      <c r="C16" s="56" t="s">
        <v>9692</v>
      </c>
      <c r="D16" s="112" t="s">
        <v>9500</v>
      </c>
      <c r="E16" s="50" t="s">
        <v>9645</v>
      </c>
      <c r="F16" s="130">
        <v>27500</v>
      </c>
      <c r="G16" s="44" t="s">
        <v>18</v>
      </c>
      <c r="H16" s="45" t="s">
        <v>9771</v>
      </c>
      <c r="I16" s="46" t="s">
        <v>9771</v>
      </c>
      <c r="J16" s="46" t="s">
        <v>27</v>
      </c>
      <c r="K16" s="46" t="s">
        <v>9771</v>
      </c>
      <c r="L16" s="47" t="s">
        <v>9781</v>
      </c>
      <c r="M16" s="46" t="s">
        <v>9777</v>
      </c>
      <c r="N16" s="47" t="s">
        <v>9782</v>
      </c>
    </row>
    <row r="17" spans="1:14" ht="63">
      <c r="A17" s="59" t="s">
        <v>9756</v>
      </c>
      <c r="B17" s="60"/>
      <c r="C17" s="56" t="s">
        <v>9693</v>
      </c>
      <c r="D17" s="111" t="s">
        <v>9501</v>
      </c>
      <c r="E17" s="50" t="s">
        <v>9646</v>
      </c>
      <c r="F17" s="130">
        <v>20000</v>
      </c>
      <c r="G17" s="44" t="s">
        <v>18</v>
      </c>
      <c r="H17" s="45" t="s">
        <v>9771</v>
      </c>
      <c r="I17" s="46" t="s">
        <v>9771</v>
      </c>
      <c r="J17" s="46" t="s">
        <v>27</v>
      </c>
      <c r="K17" s="46" t="s">
        <v>9771</v>
      </c>
      <c r="L17" s="47" t="s">
        <v>9781</v>
      </c>
      <c r="M17" s="46" t="s">
        <v>9777</v>
      </c>
      <c r="N17" s="47" t="s">
        <v>9782</v>
      </c>
    </row>
    <row r="18" spans="1:14" ht="16.5">
      <c r="A18" s="63" t="s">
        <v>9502</v>
      </c>
      <c r="B18" s="64">
        <v>3223</v>
      </c>
      <c r="C18" s="65"/>
      <c r="D18" s="113" t="s">
        <v>9503</v>
      </c>
      <c r="E18" s="66"/>
      <c r="F18" s="132">
        <f>F23+F26</f>
        <v>448292.04000000004</v>
      </c>
      <c r="G18" s="67"/>
      <c r="H18" s="68"/>
      <c r="I18" s="38"/>
      <c r="J18" s="39"/>
      <c r="K18" s="38"/>
      <c r="L18" s="38"/>
      <c r="M18" s="38"/>
      <c r="N18" s="38"/>
    </row>
    <row r="19" spans="1:14" ht="45">
      <c r="A19" s="69" t="s">
        <v>9504</v>
      </c>
      <c r="B19" s="70"/>
      <c r="C19" s="61" t="s">
        <v>9505</v>
      </c>
      <c r="D19" s="115" t="s">
        <v>9506</v>
      </c>
      <c r="E19" s="50" t="s">
        <v>9647</v>
      </c>
      <c r="F19" s="130">
        <v>159292.04</v>
      </c>
      <c r="G19" s="71" t="s">
        <v>11</v>
      </c>
      <c r="H19" s="72" t="s">
        <v>9771</v>
      </c>
      <c r="I19" s="53" t="s">
        <v>9771</v>
      </c>
      <c r="J19" s="46" t="s">
        <v>26</v>
      </c>
      <c r="K19" s="46" t="s">
        <v>9771</v>
      </c>
      <c r="L19" s="53" t="s">
        <v>9772</v>
      </c>
      <c r="M19" s="53" t="s">
        <v>9772</v>
      </c>
      <c r="N19" s="47" t="s">
        <v>9782</v>
      </c>
    </row>
    <row r="20" spans="1:14" ht="35.25" customHeight="1">
      <c r="A20" s="69"/>
      <c r="B20" s="70"/>
      <c r="C20" s="61"/>
      <c r="D20" s="115" t="s">
        <v>9808</v>
      </c>
      <c r="E20" s="50"/>
      <c r="F20" s="159">
        <v>60000</v>
      </c>
      <c r="G20" s="71"/>
      <c r="H20" s="72"/>
      <c r="I20" s="53"/>
      <c r="J20" s="46"/>
      <c r="K20" s="46"/>
      <c r="L20" s="53"/>
      <c r="M20" s="53"/>
      <c r="N20" s="190"/>
    </row>
    <row r="21" spans="1:14" ht="45" customHeight="1">
      <c r="A21" s="69" t="s">
        <v>9504</v>
      </c>
      <c r="B21" s="70"/>
      <c r="C21" s="156" t="s">
        <v>9505</v>
      </c>
      <c r="D21" s="171" t="s">
        <v>9506</v>
      </c>
      <c r="E21" s="158" t="s">
        <v>9647</v>
      </c>
      <c r="F21" s="159">
        <v>219292.04</v>
      </c>
      <c r="G21" s="160" t="s">
        <v>11</v>
      </c>
      <c r="H21" s="161" t="s">
        <v>9771</v>
      </c>
      <c r="I21" s="162" t="s">
        <v>9771</v>
      </c>
      <c r="J21" s="163" t="s">
        <v>26</v>
      </c>
      <c r="K21" s="163" t="s">
        <v>9771</v>
      </c>
      <c r="L21" s="162" t="s">
        <v>9772</v>
      </c>
      <c r="M21" s="162" t="s">
        <v>9772</v>
      </c>
      <c r="N21" s="187" t="s">
        <v>9782</v>
      </c>
    </row>
    <row r="22" spans="1:14" ht="45" customHeight="1">
      <c r="A22" s="69"/>
      <c r="B22" s="70"/>
      <c r="C22" s="156"/>
      <c r="D22" s="115" t="s">
        <v>9850</v>
      </c>
      <c r="E22" s="158"/>
      <c r="F22" s="250">
        <v>20000</v>
      </c>
      <c r="G22" s="160"/>
      <c r="H22" s="161"/>
      <c r="I22" s="162"/>
      <c r="J22" s="163"/>
      <c r="K22" s="163"/>
      <c r="L22" s="162"/>
      <c r="M22" s="162"/>
      <c r="N22" s="187"/>
    </row>
    <row r="23" spans="1:14" ht="45" customHeight="1">
      <c r="A23" s="69"/>
      <c r="B23" s="70"/>
      <c r="C23" s="156"/>
      <c r="D23" s="247" t="s">
        <v>9506</v>
      </c>
      <c r="E23" s="249" t="s">
        <v>9647</v>
      </c>
      <c r="F23" s="250">
        <v>239292.04</v>
      </c>
      <c r="G23" s="251" t="s">
        <v>11</v>
      </c>
      <c r="H23" s="252" t="s">
        <v>9771</v>
      </c>
      <c r="I23" s="253" t="s">
        <v>9771</v>
      </c>
      <c r="J23" s="245" t="s">
        <v>26</v>
      </c>
      <c r="K23" s="245" t="s">
        <v>9771</v>
      </c>
      <c r="L23" s="253" t="s">
        <v>9772</v>
      </c>
      <c r="M23" s="253" t="s">
        <v>9772</v>
      </c>
      <c r="N23" s="254" t="s">
        <v>9782</v>
      </c>
    </row>
    <row r="24" spans="1:14" ht="45">
      <c r="A24" s="69" t="s">
        <v>9507</v>
      </c>
      <c r="B24" s="70"/>
      <c r="C24" s="61" t="s">
        <v>9505</v>
      </c>
      <c r="D24" s="116" t="s">
        <v>9508</v>
      </c>
      <c r="E24" s="50" t="s">
        <v>9648</v>
      </c>
      <c r="F24" s="130">
        <v>104000</v>
      </c>
      <c r="G24" s="71" t="s">
        <v>11</v>
      </c>
      <c r="H24" s="72" t="s">
        <v>9771</v>
      </c>
      <c r="I24" s="53" t="s">
        <v>9771</v>
      </c>
      <c r="J24" s="46" t="s">
        <v>26</v>
      </c>
      <c r="K24" s="46" t="s">
        <v>9771</v>
      </c>
      <c r="L24" s="53" t="s">
        <v>9772</v>
      </c>
      <c r="M24" s="53" t="s">
        <v>9772</v>
      </c>
      <c r="N24" s="47" t="s">
        <v>9782</v>
      </c>
    </row>
    <row r="25" spans="1:14" ht="28.5" customHeight="1">
      <c r="A25" s="69"/>
      <c r="B25" s="70"/>
      <c r="C25" s="61"/>
      <c r="D25" s="116" t="s">
        <v>9809</v>
      </c>
      <c r="E25" s="50"/>
      <c r="F25" s="130">
        <v>105000</v>
      </c>
      <c r="G25" s="71"/>
      <c r="H25" s="72"/>
      <c r="I25" s="53"/>
      <c r="J25" s="46"/>
      <c r="K25" s="46"/>
      <c r="L25" s="53"/>
      <c r="M25" s="53"/>
      <c r="N25" s="191"/>
    </row>
    <row r="26" spans="1:14" ht="45" customHeight="1">
      <c r="A26" s="69" t="s">
        <v>9507</v>
      </c>
      <c r="B26" s="70"/>
      <c r="C26" s="156" t="s">
        <v>9505</v>
      </c>
      <c r="D26" s="157" t="s">
        <v>9508</v>
      </c>
      <c r="E26" s="158" t="s">
        <v>9648</v>
      </c>
      <c r="F26" s="159">
        <v>209000</v>
      </c>
      <c r="G26" s="160" t="s">
        <v>11</v>
      </c>
      <c r="H26" s="161" t="s">
        <v>9771</v>
      </c>
      <c r="I26" s="162" t="s">
        <v>9771</v>
      </c>
      <c r="J26" s="163" t="s">
        <v>26</v>
      </c>
      <c r="K26" s="163" t="s">
        <v>9771</v>
      </c>
      <c r="L26" s="162" t="s">
        <v>9772</v>
      </c>
      <c r="M26" s="162" t="s">
        <v>9772</v>
      </c>
      <c r="N26" s="164" t="s">
        <v>9782</v>
      </c>
    </row>
    <row r="27" spans="1:14" ht="33">
      <c r="A27" s="73" t="s">
        <v>9509</v>
      </c>
      <c r="B27" s="64">
        <v>3224</v>
      </c>
      <c r="C27" s="74"/>
      <c r="D27" s="117" t="s">
        <v>9510</v>
      </c>
      <c r="E27" s="66"/>
      <c r="F27" s="132">
        <f>F30+F33+F36+F37</f>
        <v>40000</v>
      </c>
      <c r="G27" s="75"/>
      <c r="H27" s="68"/>
      <c r="I27" s="38"/>
      <c r="J27" s="38"/>
      <c r="K27" s="38"/>
      <c r="L27" s="38"/>
      <c r="M27" s="38"/>
      <c r="N27" s="38"/>
    </row>
    <row r="28" spans="1:14" ht="63">
      <c r="A28" s="69" t="s">
        <v>9511</v>
      </c>
      <c r="B28" s="70"/>
      <c r="C28" s="61" t="s">
        <v>9694</v>
      </c>
      <c r="D28" s="118" t="s">
        <v>9845</v>
      </c>
      <c r="E28" s="50" t="s">
        <v>9649</v>
      </c>
      <c r="F28" s="130">
        <v>2400</v>
      </c>
      <c r="G28" s="44" t="s">
        <v>18</v>
      </c>
      <c r="H28" s="45" t="s">
        <v>9771</v>
      </c>
      <c r="I28" s="46" t="s">
        <v>9771</v>
      </c>
      <c r="J28" s="46" t="s">
        <v>27</v>
      </c>
      <c r="K28" s="46" t="s">
        <v>9771</v>
      </c>
      <c r="L28" s="47" t="s">
        <v>9781</v>
      </c>
      <c r="M28" s="46" t="s">
        <v>9777</v>
      </c>
      <c r="N28" s="47" t="s">
        <v>9782</v>
      </c>
    </row>
    <row r="29" spans="1:14" ht="16.5">
      <c r="A29" s="69"/>
      <c r="B29" s="70"/>
      <c r="C29" s="61"/>
      <c r="D29" s="118" t="s">
        <v>9851</v>
      </c>
      <c r="E29" s="50"/>
      <c r="F29" s="250">
        <v>3000</v>
      </c>
      <c r="G29" s="44"/>
      <c r="H29" s="45"/>
      <c r="I29" s="46"/>
      <c r="J29" s="46"/>
      <c r="K29" s="46"/>
      <c r="L29" s="47"/>
      <c r="M29" s="46"/>
      <c r="N29" s="47"/>
    </row>
    <row r="30" spans="1:14" ht="63">
      <c r="A30" s="69"/>
      <c r="B30" s="70"/>
      <c r="C30" s="61"/>
      <c r="D30" s="255" t="s">
        <v>9512</v>
      </c>
      <c r="E30" s="249" t="s">
        <v>9649</v>
      </c>
      <c r="F30" s="250">
        <v>5400</v>
      </c>
      <c r="G30" s="243" t="s">
        <v>18</v>
      </c>
      <c r="H30" s="244" t="s">
        <v>9771</v>
      </c>
      <c r="I30" s="245" t="s">
        <v>9771</v>
      </c>
      <c r="J30" s="245" t="s">
        <v>27</v>
      </c>
      <c r="K30" s="245" t="s">
        <v>9771</v>
      </c>
      <c r="L30" s="246" t="s">
        <v>9781</v>
      </c>
      <c r="M30" s="245" t="s">
        <v>9777</v>
      </c>
      <c r="N30" s="246" t="s">
        <v>9782</v>
      </c>
    </row>
    <row r="31" spans="1:14" ht="63">
      <c r="A31" s="69" t="s">
        <v>9513</v>
      </c>
      <c r="B31" s="70"/>
      <c r="C31" s="61" t="s">
        <v>9695</v>
      </c>
      <c r="D31" s="108" t="s">
        <v>9514</v>
      </c>
      <c r="E31" s="50" t="s">
        <v>9650</v>
      </c>
      <c r="F31" s="130">
        <v>2400</v>
      </c>
      <c r="G31" s="44" t="s">
        <v>18</v>
      </c>
      <c r="H31" s="45" t="s">
        <v>9771</v>
      </c>
      <c r="I31" s="46" t="s">
        <v>9771</v>
      </c>
      <c r="J31" s="46" t="s">
        <v>27</v>
      </c>
      <c r="K31" s="46" t="s">
        <v>9771</v>
      </c>
      <c r="L31" s="47" t="s">
        <v>9781</v>
      </c>
      <c r="M31" s="46" t="s">
        <v>9777</v>
      </c>
      <c r="N31" s="47" t="s">
        <v>9782</v>
      </c>
    </row>
    <row r="32" spans="1:14" ht="16.5">
      <c r="A32" s="69"/>
      <c r="B32" s="70"/>
      <c r="C32" s="61"/>
      <c r="D32" s="240" t="s">
        <v>9852</v>
      </c>
      <c r="E32" s="249"/>
      <c r="F32" s="250">
        <v>2000</v>
      </c>
      <c r="G32" s="243"/>
      <c r="H32" s="244"/>
      <c r="I32" s="245"/>
      <c r="J32" s="245"/>
      <c r="K32" s="245"/>
      <c r="L32" s="246"/>
      <c r="M32" s="245"/>
      <c r="N32" s="246"/>
    </row>
    <row r="33" spans="1:14" ht="63">
      <c r="A33" s="69"/>
      <c r="B33" s="70"/>
      <c r="C33" s="61"/>
      <c r="D33" s="240" t="s">
        <v>9514</v>
      </c>
      <c r="E33" s="249" t="s">
        <v>9650</v>
      </c>
      <c r="F33" s="250">
        <v>4400</v>
      </c>
      <c r="G33" s="243" t="s">
        <v>18</v>
      </c>
      <c r="H33" s="244" t="s">
        <v>9771</v>
      </c>
      <c r="I33" s="245" t="s">
        <v>9771</v>
      </c>
      <c r="J33" s="245" t="s">
        <v>27</v>
      </c>
      <c r="K33" s="245" t="s">
        <v>9771</v>
      </c>
      <c r="L33" s="246" t="s">
        <v>9781</v>
      </c>
      <c r="M33" s="245" t="s">
        <v>9777</v>
      </c>
      <c r="N33" s="246" t="s">
        <v>9782</v>
      </c>
    </row>
    <row r="34" spans="1:14" ht="63">
      <c r="A34" s="69" t="s">
        <v>9515</v>
      </c>
      <c r="B34" s="70"/>
      <c r="C34" s="56" t="s">
        <v>9696</v>
      </c>
      <c r="D34" s="109" t="s">
        <v>9516</v>
      </c>
      <c r="E34" s="50" t="s">
        <v>9651</v>
      </c>
      <c r="F34" s="130">
        <v>16000</v>
      </c>
      <c r="G34" s="44" t="s">
        <v>18</v>
      </c>
      <c r="H34" s="45" t="s">
        <v>9771</v>
      </c>
      <c r="I34" s="46" t="s">
        <v>9771</v>
      </c>
      <c r="J34" s="46" t="s">
        <v>27</v>
      </c>
      <c r="K34" s="46" t="s">
        <v>9771</v>
      </c>
      <c r="L34" s="47" t="s">
        <v>9781</v>
      </c>
      <c r="M34" s="46" t="s">
        <v>9777</v>
      </c>
      <c r="N34" s="47" t="s">
        <v>9782</v>
      </c>
    </row>
    <row r="35" spans="1:14" ht="16.5">
      <c r="A35" s="69"/>
      <c r="B35" s="70"/>
      <c r="C35" s="56"/>
      <c r="D35" s="109" t="s">
        <v>9857</v>
      </c>
      <c r="E35" s="50"/>
      <c r="F35" s="250">
        <v>3000</v>
      </c>
      <c r="G35" s="44"/>
      <c r="H35" s="45"/>
      <c r="I35" s="46"/>
      <c r="J35" s="46"/>
      <c r="K35" s="46"/>
      <c r="L35" s="47"/>
      <c r="M35" s="46"/>
      <c r="N35" s="47"/>
    </row>
    <row r="36" spans="1:14" s="261" customFormat="1" ht="63">
      <c r="A36" s="258"/>
      <c r="B36" s="259"/>
      <c r="C36" s="262"/>
      <c r="D36" s="240" t="s">
        <v>9516</v>
      </c>
      <c r="E36" s="249" t="s">
        <v>9651</v>
      </c>
      <c r="F36" s="250">
        <v>19000</v>
      </c>
      <c r="G36" s="243" t="s">
        <v>18</v>
      </c>
      <c r="H36" s="244" t="s">
        <v>9771</v>
      </c>
      <c r="I36" s="245" t="s">
        <v>9771</v>
      </c>
      <c r="J36" s="245" t="s">
        <v>27</v>
      </c>
      <c r="K36" s="245" t="s">
        <v>9771</v>
      </c>
      <c r="L36" s="246" t="s">
        <v>9781</v>
      </c>
      <c r="M36" s="245" t="s">
        <v>9777</v>
      </c>
      <c r="N36" s="246" t="s">
        <v>9782</v>
      </c>
    </row>
    <row r="37" spans="1:14" ht="63">
      <c r="A37" s="69" t="s">
        <v>9517</v>
      </c>
      <c r="B37" s="70"/>
      <c r="C37" s="56" t="s">
        <v>9697</v>
      </c>
      <c r="D37" s="109" t="s">
        <v>9518</v>
      </c>
      <c r="E37" s="50" t="s">
        <v>9652</v>
      </c>
      <c r="F37" s="130">
        <v>11200</v>
      </c>
      <c r="G37" s="44" t="s">
        <v>18</v>
      </c>
      <c r="H37" s="45" t="s">
        <v>9771</v>
      </c>
      <c r="I37" s="46" t="s">
        <v>9771</v>
      </c>
      <c r="J37" s="46" t="s">
        <v>27</v>
      </c>
      <c r="K37" s="46" t="s">
        <v>9771</v>
      </c>
      <c r="L37" s="47" t="s">
        <v>9781</v>
      </c>
      <c r="M37" s="46" t="s">
        <v>9777</v>
      </c>
      <c r="N37" s="47" t="s">
        <v>9782</v>
      </c>
    </row>
    <row r="38" spans="1:14" ht="16.5">
      <c r="A38" s="73" t="s">
        <v>9519</v>
      </c>
      <c r="B38" s="64">
        <v>3225</v>
      </c>
      <c r="C38" s="65"/>
      <c r="D38" s="113" t="s">
        <v>9520</v>
      </c>
      <c r="E38" s="66"/>
      <c r="F38" s="132">
        <f>SUM(F39+F40)</f>
        <v>32000</v>
      </c>
      <c r="G38" s="75"/>
      <c r="H38" s="68"/>
      <c r="I38" s="38"/>
      <c r="J38" s="38"/>
      <c r="K38" s="38"/>
      <c r="L38" s="38"/>
      <c r="M38" s="38"/>
      <c r="N38" s="38"/>
    </row>
    <row r="39" spans="1:14" ht="63">
      <c r="A39" s="69">
        <v>4.0999999999999996</v>
      </c>
      <c r="B39" s="70"/>
      <c r="C39" s="56" t="s">
        <v>9698</v>
      </c>
      <c r="D39" s="107" t="s">
        <v>9521</v>
      </c>
      <c r="E39" s="50" t="s">
        <v>9653</v>
      </c>
      <c r="F39" s="130">
        <v>4000</v>
      </c>
      <c r="G39" s="44" t="s">
        <v>18</v>
      </c>
      <c r="H39" s="45" t="s">
        <v>9771</v>
      </c>
      <c r="I39" s="46" t="s">
        <v>9771</v>
      </c>
      <c r="J39" s="46" t="s">
        <v>27</v>
      </c>
      <c r="K39" s="46" t="s">
        <v>9771</v>
      </c>
      <c r="L39" s="47" t="s">
        <v>9781</v>
      </c>
      <c r="M39" s="46" t="s">
        <v>9777</v>
      </c>
      <c r="N39" s="47" t="s">
        <v>9782</v>
      </c>
    </row>
    <row r="40" spans="1:14" ht="63">
      <c r="A40" s="77" t="s">
        <v>9754</v>
      </c>
      <c r="B40" s="78"/>
      <c r="C40" s="70" t="s">
        <v>9699</v>
      </c>
      <c r="D40" s="108" t="s">
        <v>9522</v>
      </c>
      <c r="E40" s="78" t="s">
        <v>9654</v>
      </c>
      <c r="F40" s="133">
        <v>28000</v>
      </c>
      <c r="G40" s="44" t="s">
        <v>18</v>
      </c>
      <c r="H40" s="45" t="s">
        <v>9771</v>
      </c>
      <c r="I40" s="46" t="s">
        <v>9771</v>
      </c>
      <c r="J40" s="46" t="s">
        <v>27</v>
      </c>
      <c r="K40" s="46" t="s">
        <v>9771</v>
      </c>
      <c r="L40" s="47" t="s">
        <v>9781</v>
      </c>
      <c r="M40" s="46" t="s">
        <v>9777</v>
      </c>
      <c r="N40" s="47" t="s">
        <v>9782</v>
      </c>
    </row>
    <row r="41" spans="1:14" ht="16.5">
      <c r="A41" s="73" t="s">
        <v>9523</v>
      </c>
      <c r="B41" s="64">
        <v>3227</v>
      </c>
      <c r="C41" s="65"/>
      <c r="D41" s="117" t="s">
        <v>9524</v>
      </c>
      <c r="E41" s="79"/>
      <c r="F41" s="132">
        <f>SUM(F42)</f>
        <v>10000</v>
      </c>
      <c r="G41" s="75"/>
      <c r="H41" s="68"/>
      <c r="I41" s="38"/>
      <c r="J41" s="38"/>
      <c r="K41" s="38"/>
      <c r="L41" s="38"/>
      <c r="M41" s="38"/>
      <c r="N41" s="38"/>
    </row>
    <row r="42" spans="1:14" ht="63">
      <c r="A42" s="69" t="s">
        <v>9525</v>
      </c>
      <c r="B42" s="70"/>
      <c r="C42" s="56" t="s">
        <v>9700</v>
      </c>
      <c r="D42" s="109" t="s">
        <v>9526</v>
      </c>
      <c r="E42" s="50" t="s">
        <v>9655</v>
      </c>
      <c r="F42" s="130">
        <v>10000</v>
      </c>
      <c r="G42" s="44" t="s">
        <v>18</v>
      </c>
      <c r="H42" s="45" t="s">
        <v>9771</v>
      </c>
      <c r="I42" s="46" t="s">
        <v>9771</v>
      </c>
      <c r="J42" s="46" t="s">
        <v>27</v>
      </c>
      <c r="K42" s="46" t="s">
        <v>9771</v>
      </c>
      <c r="L42" s="47" t="s">
        <v>9781</v>
      </c>
      <c r="M42" s="46" t="s">
        <v>9777</v>
      </c>
      <c r="N42" s="47" t="s">
        <v>9782</v>
      </c>
    </row>
    <row r="43" spans="1:14" ht="16.5">
      <c r="A43" s="73" t="s">
        <v>9527</v>
      </c>
      <c r="B43" s="64">
        <v>3231</v>
      </c>
      <c r="C43" s="65"/>
      <c r="D43" s="117" t="s">
        <v>9528</v>
      </c>
      <c r="E43" s="79"/>
      <c r="F43" s="132">
        <f>F44+F45+F46+F49</f>
        <v>142800</v>
      </c>
      <c r="G43" s="75"/>
      <c r="H43" s="68"/>
      <c r="I43" s="38"/>
      <c r="J43" s="39"/>
      <c r="K43" s="38"/>
      <c r="L43" s="38"/>
      <c r="M43" s="38"/>
      <c r="N43" s="38"/>
    </row>
    <row r="44" spans="1:14" ht="45">
      <c r="A44" s="69" t="s">
        <v>9529</v>
      </c>
      <c r="B44" s="70"/>
      <c r="C44" s="61" t="s">
        <v>9505</v>
      </c>
      <c r="D44" s="110" t="s">
        <v>9530</v>
      </c>
      <c r="E44" s="50" t="s">
        <v>9656</v>
      </c>
      <c r="F44" s="130">
        <v>32000</v>
      </c>
      <c r="G44" s="71" t="s">
        <v>11</v>
      </c>
      <c r="H44" s="45" t="s">
        <v>9771</v>
      </c>
      <c r="I44" s="46" t="s">
        <v>9771</v>
      </c>
      <c r="J44" s="46" t="s">
        <v>26</v>
      </c>
      <c r="K44" s="46" t="s">
        <v>9771</v>
      </c>
      <c r="L44" s="53" t="s">
        <v>9772</v>
      </c>
      <c r="M44" s="53" t="s">
        <v>9772</v>
      </c>
      <c r="N44" s="47"/>
    </row>
    <row r="45" spans="1:14" ht="45">
      <c r="A45" s="69" t="s">
        <v>9531</v>
      </c>
      <c r="B45" s="70"/>
      <c r="C45" s="61" t="s">
        <v>9505</v>
      </c>
      <c r="D45" s="109" t="s">
        <v>9532</v>
      </c>
      <c r="E45" s="80" t="s">
        <v>9657</v>
      </c>
      <c r="F45" s="134">
        <v>28800</v>
      </c>
      <c r="G45" s="71" t="s">
        <v>11</v>
      </c>
      <c r="H45" s="45" t="s">
        <v>9771</v>
      </c>
      <c r="I45" s="46" t="s">
        <v>9771</v>
      </c>
      <c r="J45" s="46" t="s">
        <v>26</v>
      </c>
      <c r="K45" s="46" t="s">
        <v>9771</v>
      </c>
      <c r="L45" s="53" t="s">
        <v>9772</v>
      </c>
      <c r="M45" s="53" t="s">
        <v>9772</v>
      </c>
      <c r="N45" s="47"/>
    </row>
    <row r="46" spans="1:14" ht="45">
      <c r="A46" s="69" t="s">
        <v>9533</v>
      </c>
      <c r="B46" s="70"/>
      <c r="C46" s="61" t="s">
        <v>9505</v>
      </c>
      <c r="D46" s="116" t="s">
        <v>9534</v>
      </c>
      <c r="E46" s="80" t="s">
        <v>9658</v>
      </c>
      <c r="F46" s="134">
        <v>30000</v>
      </c>
      <c r="G46" s="71" t="s">
        <v>11</v>
      </c>
      <c r="H46" s="45" t="s">
        <v>9771</v>
      </c>
      <c r="I46" s="46" t="s">
        <v>9771</v>
      </c>
      <c r="J46" s="46" t="s">
        <v>26</v>
      </c>
      <c r="K46" s="46" t="s">
        <v>9771</v>
      </c>
      <c r="L46" s="53" t="s">
        <v>9772</v>
      </c>
      <c r="M46" s="53" t="s">
        <v>9772</v>
      </c>
      <c r="N46" s="47"/>
    </row>
    <row r="47" spans="1:14" ht="63">
      <c r="A47" s="69" t="s">
        <v>9535</v>
      </c>
      <c r="B47" s="70"/>
      <c r="C47" s="202" t="s">
        <v>9701</v>
      </c>
      <c r="D47" s="115" t="s">
        <v>9536</v>
      </c>
      <c r="E47" s="87" t="s">
        <v>9659</v>
      </c>
      <c r="F47" s="136">
        <v>40000</v>
      </c>
      <c r="G47" s="44" t="s">
        <v>18</v>
      </c>
      <c r="H47" s="45" t="s">
        <v>9771</v>
      </c>
      <c r="I47" s="46" t="s">
        <v>9771</v>
      </c>
      <c r="J47" s="46" t="s">
        <v>27</v>
      </c>
      <c r="K47" s="46" t="s">
        <v>9771</v>
      </c>
      <c r="L47" s="47" t="s">
        <v>9781</v>
      </c>
      <c r="M47" s="46" t="s">
        <v>9777</v>
      </c>
      <c r="N47" s="174"/>
    </row>
    <row r="48" spans="1:14" ht="16.5">
      <c r="A48" s="69"/>
      <c r="B48" s="70"/>
      <c r="C48" s="202"/>
      <c r="D48" s="171" t="s">
        <v>9835</v>
      </c>
      <c r="E48" s="87"/>
      <c r="F48" s="203">
        <v>12000</v>
      </c>
      <c r="G48" s="44"/>
      <c r="H48" s="45"/>
      <c r="I48" s="46"/>
      <c r="J48" s="46"/>
      <c r="K48" s="46"/>
      <c r="L48" s="47"/>
      <c r="M48" s="46"/>
      <c r="N48" s="174"/>
    </row>
    <row r="49" spans="1:14" ht="45" customHeight="1">
      <c r="A49" s="179" t="s">
        <v>9535</v>
      </c>
      <c r="B49" s="180"/>
      <c r="C49" s="204" t="s">
        <v>9701</v>
      </c>
      <c r="D49" s="171" t="s">
        <v>9834</v>
      </c>
      <c r="E49" s="205" t="s">
        <v>9659</v>
      </c>
      <c r="F49" s="203">
        <v>52000</v>
      </c>
      <c r="G49" s="167" t="s">
        <v>18</v>
      </c>
      <c r="H49" s="168" t="s">
        <v>9771</v>
      </c>
      <c r="I49" s="163" t="s">
        <v>9771</v>
      </c>
      <c r="J49" s="163" t="s">
        <v>27</v>
      </c>
      <c r="K49" s="163" t="s">
        <v>9771</v>
      </c>
      <c r="L49" s="164" t="s">
        <v>9781</v>
      </c>
      <c r="M49" s="163" t="s">
        <v>9777</v>
      </c>
      <c r="N49" s="194"/>
    </row>
    <row r="50" spans="1:14" ht="33">
      <c r="A50" s="73" t="s">
        <v>9537</v>
      </c>
      <c r="B50" s="64">
        <v>3232</v>
      </c>
      <c r="C50" s="65"/>
      <c r="D50" s="117" t="s">
        <v>9538</v>
      </c>
      <c r="E50" s="81"/>
      <c r="F50" s="135">
        <f>F53+F56+F59+F62+F63+F64+F67</f>
        <v>134200</v>
      </c>
      <c r="G50" s="75"/>
      <c r="H50" s="68"/>
      <c r="I50" s="38"/>
      <c r="J50" s="38"/>
      <c r="K50" s="38"/>
      <c r="L50" s="38"/>
      <c r="M50" s="38"/>
      <c r="N50" s="38"/>
    </row>
    <row r="51" spans="1:14" ht="63">
      <c r="A51" s="69" t="s">
        <v>9539</v>
      </c>
      <c r="B51" s="76"/>
      <c r="C51" s="61" t="s">
        <v>9702</v>
      </c>
      <c r="D51" s="108" t="s">
        <v>9540</v>
      </c>
      <c r="E51" s="80" t="s">
        <v>9660</v>
      </c>
      <c r="F51" s="134">
        <v>8000</v>
      </c>
      <c r="G51" s="44" t="s">
        <v>18</v>
      </c>
      <c r="H51" s="45" t="s">
        <v>9771</v>
      </c>
      <c r="I51" s="46" t="s">
        <v>9771</v>
      </c>
      <c r="J51" s="46" t="s">
        <v>27</v>
      </c>
      <c r="K51" s="46" t="s">
        <v>9771</v>
      </c>
      <c r="L51" s="47" t="s">
        <v>9781</v>
      </c>
      <c r="M51" s="46" t="s">
        <v>9777</v>
      </c>
      <c r="N51" s="47" t="s">
        <v>9782</v>
      </c>
    </row>
    <row r="52" spans="1:14" ht="24" customHeight="1">
      <c r="A52" s="69"/>
      <c r="B52" s="76"/>
      <c r="C52" s="221"/>
      <c r="D52" s="222" t="s">
        <v>9833</v>
      </c>
      <c r="E52" s="223"/>
      <c r="F52" s="224">
        <v>20000</v>
      </c>
      <c r="G52" s="217"/>
      <c r="H52" s="218"/>
      <c r="I52" s="219"/>
      <c r="J52" s="219"/>
      <c r="K52" s="219"/>
      <c r="L52" s="225"/>
      <c r="M52" s="219"/>
      <c r="N52" s="225"/>
    </row>
    <row r="53" spans="1:14" ht="24" customHeight="1">
      <c r="A53" s="69"/>
      <c r="B53" s="76"/>
      <c r="C53" s="221" t="s">
        <v>9702</v>
      </c>
      <c r="D53" s="222" t="s">
        <v>9540</v>
      </c>
      <c r="E53" s="223" t="s">
        <v>9660</v>
      </c>
      <c r="F53" s="224">
        <v>28000</v>
      </c>
      <c r="G53" s="217" t="s">
        <v>18</v>
      </c>
      <c r="H53" s="218" t="s">
        <v>9771</v>
      </c>
      <c r="I53" s="219" t="s">
        <v>9771</v>
      </c>
      <c r="J53" s="219" t="s">
        <v>27</v>
      </c>
      <c r="K53" s="219" t="s">
        <v>9771</v>
      </c>
      <c r="L53" s="225" t="s">
        <v>9781</v>
      </c>
      <c r="M53" s="219" t="s">
        <v>9777</v>
      </c>
      <c r="N53" s="225" t="s">
        <v>9782</v>
      </c>
    </row>
    <row r="54" spans="1:14" ht="63">
      <c r="A54" s="69" t="s">
        <v>9541</v>
      </c>
      <c r="B54" s="76"/>
      <c r="C54" s="61" t="s">
        <v>9703</v>
      </c>
      <c r="D54" s="108" t="s">
        <v>9542</v>
      </c>
      <c r="E54" s="50" t="s">
        <v>9661</v>
      </c>
      <c r="F54" s="130">
        <v>8000</v>
      </c>
      <c r="G54" s="44" t="s">
        <v>18</v>
      </c>
      <c r="H54" s="45" t="s">
        <v>9771</v>
      </c>
      <c r="I54" s="46" t="s">
        <v>9771</v>
      </c>
      <c r="J54" s="46" t="s">
        <v>27</v>
      </c>
      <c r="K54" s="46" t="s">
        <v>9771</v>
      </c>
      <c r="L54" s="47" t="s">
        <v>9781</v>
      </c>
      <c r="M54" s="46" t="s">
        <v>9777</v>
      </c>
      <c r="N54" s="47" t="s">
        <v>9782</v>
      </c>
    </row>
    <row r="55" spans="1:14" ht="33">
      <c r="A55" s="69"/>
      <c r="B55" s="76"/>
      <c r="C55" s="61"/>
      <c r="D55" s="222" t="s">
        <v>9846</v>
      </c>
      <c r="E55" s="223"/>
      <c r="F55" s="224">
        <v>25000</v>
      </c>
      <c r="G55" s="44"/>
      <c r="H55" s="45"/>
      <c r="I55" s="46"/>
      <c r="J55" s="46"/>
      <c r="K55" s="46"/>
      <c r="L55" s="47"/>
      <c r="M55" s="46"/>
      <c r="N55" s="47"/>
    </row>
    <row r="56" spans="1:14" ht="47.25" customHeight="1">
      <c r="A56" s="69"/>
      <c r="B56" s="76"/>
      <c r="C56" s="221" t="s">
        <v>9703</v>
      </c>
      <c r="D56" s="222" t="s">
        <v>9542</v>
      </c>
      <c r="E56" s="226" t="s">
        <v>9661</v>
      </c>
      <c r="F56" s="227">
        <v>33000</v>
      </c>
      <c r="G56" s="217" t="s">
        <v>18</v>
      </c>
      <c r="H56" s="218" t="s">
        <v>9771</v>
      </c>
      <c r="I56" s="219" t="s">
        <v>9771</v>
      </c>
      <c r="J56" s="219" t="s">
        <v>27</v>
      </c>
      <c r="K56" s="219" t="s">
        <v>9771</v>
      </c>
      <c r="L56" s="225" t="s">
        <v>9781</v>
      </c>
      <c r="M56" s="219" t="s">
        <v>9777</v>
      </c>
      <c r="N56" s="225" t="s">
        <v>9782</v>
      </c>
    </row>
    <row r="57" spans="1:14" ht="63">
      <c r="A57" s="69" t="s">
        <v>9543</v>
      </c>
      <c r="B57" s="76"/>
      <c r="C57" s="61" t="s">
        <v>9704</v>
      </c>
      <c r="D57" s="108" t="s">
        <v>9544</v>
      </c>
      <c r="E57" s="80" t="s">
        <v>9662</v>
      </c>
      <c r="F57" s="134">
        <v>28000</v>
      </c>
      <c r="G57" s="44" t="s">
        <v>18</v>
      </c>
      <c r="H57" s="45" t="s">
        <v>9771</v>
      </c>
      <c r="I57" s="46" t="s">
        <v>9771</v>
      </c>
      <c r="J57" s="46" t="s">
        <v>27</v>
      </c>
      <c r="K57" s="46" t="s">
        <v>9771</v>
      </c>
      <c r="L57" s="47" t="s">
        <v>9781</v>
      </c>
      <c r="M57" s="46" t="s">
        <v>9777</v>
      </c>
      <c r="N57" s="47" t="s">
        <v>9782</v>
      </c>
    </row>
    <row r="58" spans="1:14" ht="33">
      <c r="A58" s="69"/>
      <c r="B58" s="76"/>
      <c r="C58" s="61"/>
      <c r="D58" s="108" t="s">
        <v>9853</v>
      </c>
      <c r="E58" s="80"/>
      <c r="F58" s="235">
        <v>4000</v>
      </c>
      <c r="G58" s="44"/>
      <c r="H58" s="45"/>
      <c r="I58" s="46"/>
      <c r="J58" s="46"/>
      <c r="K58" s="46"/>
      <c r="L58" s="47"/>
      <c r="M58" s="46"/>
      <c r="N58" s="47"/>
    </row>
    <row r="59" spans="1:14" ht="63">
      <c r="A59" s="69"/>
      <c r="B59" s="76"/>
      <c r="C59" s="61"/>
      <c r="D59" s="240" t="s">
        <v>9544</v>
      </c>
      <c r="E59" s="256" t="s">
        <v>9662</v>
      </c>
      <c r="F59" s="257">
        <v>32000</v>
      </c>
      <c r="G59" s="243" t="s">
        <v>18</v>
      </c>
      <c r="H59" s="244" t="s">
        <v>9771</v>
      </c>
      <c r="I59" s="245" t="s">
        <v>9771</v>
      </c>
      <c r="J59" s="245" t="s">
        <v>27</v>
      </c>
      <c r="K59" s="245" t="s">
        <v>9771</v>
      </c>
      <c r="L59" s="246" t="s">
        <v>9781</v>
      </c>
      <c r="M59" s="245" t="s">
        <v>9777</v>
      </c>
      <c r="N59" s="246" t="s">
        <v>9782</v>
      </c>
    </row>
    <row r="60" spans="1:14" ht="63">
      <c r="A60" s="69" t="s">
        <v>9545</v>
      </c>
      <c r="B60" s="76"/>
      <c r="C60" s="61" t="s">
        <v>9705</v>
      </c>
      <c r="D60" s="108" t="s">
        <v>9847</v>
      </c>
      <c r="E60" s="50" t="s">
        <v>9663</v>
      </c>
      <c r="F60" s="130">
        <v>7200</v>
      </c>
      <c r="G60" s="44" t="s">
        <v>18</v>
      </c>
      <c r="H60" s="45" t="s">
        <v>9771</v>
      </c>
      <c r="I60" s="46" t="s">
        <v>9771</v>
      </c>
      <c r="J60" s="46" t="s">
        <v>27</v>
      </c>
      <c r="K60" s="46" t="s">
        <v>9771</v>
      </c>
      <c r="L60" s="47" t="s">
        <v>9781</v>
      </c>
      <c r="M60" s="46" t="s">
        <v>9777</v>
      </c>
      <c r="N60" s="47" t="s">
        <v>9782</v>
      </c>
    </row>
    <row r="61" spans="1:14" ht="33">
      <c r="A61" s="69"/>
      <c r="B61" s="76"/>
      <c r="C61" s="61"/>
      <c r="D61" s="108" t="s">
        <v>9854</v>
      </c>
      <c r="E61" s="50"/>
      <c r="F61" s="250">
        <v>7000</v>
      </c>
      <c r="G61" s="236"/>
      <c r="H61" s="237"/>
      <c r="I61" s="238"/>
      <c r="J61" s="238"/>
      <c r="K61" s="238"/>
      <c r="L61" s="239"/>
      <c r="M61" s="238"/>
      <c r="N61" s="239"/>
    </row>
    <row r="62" spans="1:14" ht="63">
      <c r="A62" s="69"/>
      <c r="B62" s="76"/>
      <c r="C62" s="61"/>
      <c r="D62" s="240" t="s">
        <v>9546</v>
      </c>
      <c r="E62" s="249" t="s">
        <v>9663</v>
      </c>
      <c r="F62" s="250">
        <v>14200</v>
      </c>
      <c r="G62" s="243" t="s">
        <v>18</v>
      </c>
      <c r="H62" s="244" t="s">
        <v>9771</v>
      </c>
      <c r="I62" s="245" t="s">
        <v>9771</v>
      </c>
      <c r="J62" s="245" t="s">
        <v>27</v>
      </c>
      <c r="K62" s="245" t="s">
        <v>9771</v>
      </c>
      <c r="L62" s="246" t="s">
        <v>9781</v>
      </c>
      <c r="M62" s="245" t="s">
        <v>9777</v>
      </c>
      <c r="N62" s="246" t="s">
        <v>9782</v>
      </c>
    </row>
    <row r="63" spans="1:14" ht="45" customHeight="1">
      <c r="A63" s="69" t="s">
        <v>9547</v>
      </c>
      <c r="B63" s="70"/>
      <c r="C63" s="70" t="s">
        <v>9708</v>
      </c>
      <c r="D63" s="108" t="s">
        <v>9548</v>
      </c>
      <c r="E63" s="78" t="s">
        <v>9664</v>
      </c>
      <c r="F63" s="133">
        <v>4000</v>
      </c>
      <c r="G63" s="44" t="s">
        <v>18</v>
      </c>
      <c r="H63" s="45" t="s">
        <v>9771</v>
      </c>
      <c r="I63" s="46" t="s">
        <v>9771</v>
      </c>
      <c r="J63" s="46" t="s">
        <v>27</v>
      </c>
      <c r="K63" s="46" t="s">
        <v>9771</v>
      </c>
      <c r="L63" s="47" t="s">
        <v>9781</v>
      </c>
      <c r="M63" s="46" t="s">
        <v>9777</v>
      </c>
      <c r="N63" s="47" t="s">
        <v>9782</v>
      </c>
    </row>
    <row r="64" spans="1:14" ht="63">
      <c r="A64" s="69" t="s">
        <v>9549</v>
      </c>
      <c r="B64" s="70"/>
      <c r="C64" s="70" t="s">
        <v>9706</v>
      </c>
      <c r="D64" s="108" t="s">
        <v>9550</v>
      </c>
      <c r="E64" s="78" t="s">
        <v>9665</v>
      </c>
      <c r="F64" s="133">
        <v>4000</v>
      </c>
      <c r="G64" s="44" t="s">
        <v>18</v>
      </c>
      <c r="H64" s="45" t="s">
        <v>9771</v>
      </c>
      <c r="I64" s="46" t="s">
        <v>9771</v>
      </c>
      <c r="J64" s="46" t="s">
        <v>27</v>
      </c>
      <c r="K64" s="46" t="s">
        <v>9771</v>
      </c>
      <c r="L64" s="47" t="s">
        <v>9781</v>
      </c>
      <c r="M64" s="46" t="s">
        <v>9777</v>
      </c>
      <c r="N64" s="47" t="s">
        <v>9782</v>
      </c>
    </row>
    <row r="65" spans="1:14" ht="63">
      <c r="A65" s="69" t="s">
        <v>9551</v>
      </c>
      <c r="B65" s="70"/>
      <c r="C65" s="61" t="s">
        <v>9707</v>
      </c>
      <c r="D65" s="109" t="s">
        <v>9855</v>
      </c>
      <c r="E65" s="80" t="s">
        <v>9666</v>
      </c>
      <c r="F65" s="134">
        <v>16000</v>
      </c>
      <c r="G65" s="44" t="s">
        <v>18</v>
      </c>
      <c r="H65" s="45" t="s">
        <v>9771</v>
      </c>
      <c r="I65" s="46" t="s">
        <v>9771</v>
      </c>
      <c r="J65" s="46" t="s">
        <v>27</v>
      </c>
      <c r="K65" s="46" t="s">
        <v>9771</v>
      </c>
      <c r="L65" s="47" t="s">
        <v>9781</v>
      </c>
      <c r="M65" s="46" t="s">
        <v>9777</v>
      </c>
      <c r="N65" s="47" t="s">
        <v>9782</v>
      </c>
    </row>
    <row r="66" spans="1:14" ht="16.5">
      <c r="A66" s="69"/>
      <c r="B66" s="70"/>
      <c r="C66" s="61"/>
      <c r="D66" s="109" t="s">
        <v>9856</v>
      </c>
      <c r="E66" s="80"/>
      <c r="F66" s="134">
        <v>3000</v>
      </c>
      <c r="G66" s="44"/>
      <c r="H66" s="45"/>
      <c r="I66" s="46"/>
      <c r="J66" s="46"/>
      <c r="K66" s="46"/>
      <c r="L66" s="47"/>
      <c r="M66" s="46"/>
      <c r="N66" s="47"/>
    </row>
    <row r="67" spans="1:14" s="261" customFormat="1" ht="63">
      <c r="A67" s="258"/>
      <c r="B67" s="259"/>
      <c r="C67" s="260"/>
      <c r="D67" s="240" t="s">
        <v>9855</v>
      </c>
      <c r="E67" s="256" t="s">
        <v>9666</v>
      </c>
      <c r="F67" s="257">
        <v>19000</v>
      </c>
      <c r="G67" s="243" t="s">
        <v>18</v>
      </c>
      <c r="H67" s="244" t="s">
        <v>9771</v>
      </c>
      <c r="I67" s="245" t="s">
        <v>9771</v>
      </c>
      <c r="J67" s="245" t="s">
        <v>27</v>
      </c>
      <c r="K67" s="245" t="s">
        <v>9771</v>
      </c>
      <c r="L67" s="246" t="s">
        <v>9781</v>
      </c>
      <c r="M67" s="245" t="s">
        <v>9777</v>
      </c>
      <c r="N67" s="246" t="s">
        <v>9782</v>
      </c>
    </row>
    <row r="68" spans="1:14" ht="16.5">
      <c r="A68" s="73" t="s">
        <v>9552</v>
      </c>
      <c r="B68" s="64">
        <v>3233</v>
      </c>
      <c r="C68" s="65"/>
      <c r="D68" s="117" t="s">
        <v>9553</v>
      </c>
      <c r="E68" s="197"/>
      <c r="F68" s="135">
        <f>F69+F70+F71+F72+F75+F76</f>
        <v>220000</v>
      </c>
      <c r="G68" s="75"/>
      <c r="H68" s="68"/>
      <c r="I68" s="38"/>
      <c r="J68" s="38"/>
      <c r="K68" s="38"/>
      <c r="L68" s="38"/>
      <c r="M68" s="38"/>
      <c r="N68" s="38"/>
    </row>
    <row r="69" spans="1:14" ht="63">
      <c r="A69" s="77" t="s">
        <v>9554</v>
      </c>
      <c r="B69" s="70"/>
      <c r="C69" s="70" t="s">
        <v>9709</v>
      </c>
      <c r="D69" s="114" t="s">
        <v>9555</v>
      </c>
      <c r="E69" s="78" t="s">
        <v>9667</v>
      </c>
      <c r="F69" s="133">
        <v>24000</v>
      </c>
      <c r="G69" s="44" t="s">
        <v>18</v>
      </c>
      <c r="H69" s="45" t="s">
        <v>9771</v>
      </c>
      <c r="I69" s="46" t="s">
        <v>9771</v>
      </c>
      <c r="J69" s="46" t="s">
        <v>27</v>
      </c>
      <c r="K69" s="46" t="s">
        <v>9771</v>
      </c>
      <c r="L69" s="47" t="s">
        <v>9781</v>
      </c>
      <c r="M69" s="46" t="s">
        <v>9777</v>
      </c>
      <c r="N69" s="47" t="s">
        <v>9782</v>
      </c>
    </row>
    <row r="70" spans="1:14" ht="30">
      <c r="A70" s="77" t="s">
        <v>9774</v>
      </c>
      <c r="B70" s="70"/>
      <c r="C70" s="70" t="s">
        <v>9710</v>
      </c>
      <c r="D70" s="108" t="s">
        <v>9556</v>
      </c>
      <c r="E70" s="83" t="s">
        <v>9757</v>
      </c>
      <c r="F70" s="131">
        <v>48000</v>
      </c>
      <c r="G70" s="44" t="s">
        <v>18</v>
      </c>
      <c r="H70" s="45" t="s">
        <v>9771</v>
      </c>
      <c r="I70" s="46" t="s">
        <v>9771</v>
      </c>
      <c r="J70" s="46" t="s">
        <v>24</v>
      </c>
      <c r="K70" s="46" t="s">
        <v>9771</v>
      </c>
      <c r="L70" s="46" t="s">
        <v>9773</v>
      </c>
      <c r="M70" s="46" t="s">
        <v>9780</v>
      </c>
      <c r="N70" s="47"/>
    </row>
    <row r="71" spans="1:14" ht="63">
      <c r="A71" s="77" t="s">
        <v>9558</v>
      </c>
      <c r="B71" s="70"/>
      <c r="C71" s="70" t="s">
        <v>9711</v>
      </c>
      <c r="D71" s="108" t="s">
        <v>9557</v>
      </c>
      <c r="E71" s="78" t="s">
        <v>9668</v>
      </c>
      <c r="F71" s="133">
        <v>8000</v>
      </c>
      <c r="G71" s="44" t="s">
        <v>18</v>
      </c>
      <c r="H71" s="45" t="s">
        <v>9771</v>
      </c>
      <c r="I71" s="46" t="s">
        <v>9771</v>
      </c>
      <c r="J71" s="46" t="s">
        <v>27</v>
      </c>
      <c r="K71" s="46" t="s">
        <v>9771</v>
      </c>
      <c r="L71" s="47" t="s">
        <v>9781</v>
      </c>
      <c r="M71" s="46" t="s">
        <v>9777</v>
      </c>
      <c r="N71" s="47" t="s">
        <v>9782</v>
      </c>
    </row>
    <row r="72" spans="1:14" ht="63">
      <c r="A72" s="77" t="s">
        <v>9751</v>
      </c>
      <c r="B72" s="70"/>
      <c r="C72" s="70" t="s">
        <v>9712</v>
      </c>
      <c r="D72" s="108" t="s">
        <v>9559</v>
      </c>
      <c r="E72" s="83" t="s">
        <v>9758</v>
      </c>
      <c r="F72" s="131">
        <v>44000</v>
      </c>
      <c r="G72" s="44" t="s">
        <v>18</v>
      </c>
      <c r="H72" s="45" t="s">
        <v>9771</v>
      </c>
      <c r="I72" s="46" t="s">
        <v>9771</v>
      </c>
      <c r="J72" s="46" t="s">
        <v>27</v>
      </c>
      <c r="K72" s="46" t="s">
        <v>9771</v>
      </c>
      <c r="L72" s="47" t="s">
        <v>9781</v>
      </c>
      <c r="M72" s="46" t="s">
        <v>9777</v>
      </c>
      <c r="N72" s="47" t="s">
        <v>9782</v>
      </c>
    </row>
    <row r="73" spans="1:14" ht="63">
      <c r="A73" s="77" t="s">
        <v>9752</v>
      </c>
      <c r="B73" s="70"/>
      <c r="C73" s="70" t="s">
        <v>9713</v>
      </c>
      <c r="D73" s="115" t="s">
        <v>9560</v>
      </c>
      <c r="E73" s="87" t="s">
        <v>9669</v>
      </c>
      <c r="F73" s="136">
        <v>32000</v>
      </c>
      <c r="G73" s="44" t="s">
        <v>18</v>
      </c>
      <c r="H73" s="45" t="s">
        <v>9771</v>
      </c>
      <c r="I73" s="46" t="s">
        <v>9771</v>
      </c>
      <c r="J73" s="46" t="s">
        <v>27</v>
      </c>
      <c r="K73" s="46" t="s">
        <v>9771</v>
      </c>
      <c r="L73" s="47" t="s">
        <v>9781</v>
      </c>
      <c r="M73" s="46" t="s">
        <v>9777</v>
      </c>
      <c r="N73" s="186"/>
    </row>
    <row r="74" spans="1:14" ht="24" customHeight="1">
      <c r="A74" s="77"/>
      <c r="B74" s="70"/>
      <c r="C74" s="70"/>
      <c r="D74" s="115" t="s">
        <v>9824</v>
      </c>
      <c r="E74" s="87"/>
      <c r="F74" s="206">
        <v>24000</v>
      </c>
      <c r="G74" s="44"/>
      <c r="H74" s="45"/>
      <c r="I74" s="46"/>
      <c r="J74" s="46"/>
      <c r="K74" s="46"/>
      <c r="L74" s="47"/>
      <c r="M74" s="46"/>
      <c r="N74" s="174"/>
    </row>
    <row r="75" spans="1:14" ht="63">
      <c r="A75" s="185" t="s">
        <v>9752</v>
      </c>
      <c r="B75" s="180"/>
      <c r="C75" s="180" t="s">
        <v>9713</v>
      </c>
      <c r="D75" s="171" t="s">
        <v>9560</v>
      </c>
      <c r="E75" s="205" t="s">
        <v>9669</v>
      </c>
      <c r="F75" s="207">
        <v>56000</v>
      </c>
      <c r="G75" s="167" t="s">
        <v>18</v>
      </c>
      <c r="H75" s="168" t="s">
        <v>9771</v>
      </c>
      <c r="I75" s="163" t="s">
        <v>9771</v>
      </c>
      <c r="J75" s="163" t="s">
        <v>27</v>
      </c>
      <c r="K75" s="163" t="s">
        <v>9771</v>
      </c>
      <c r="L75" s="164" t="s">
        <v>9781</v>
      </c>
      <c r="M75" s="163" t="s">
        <v>9777</v>
      </c>
      <c r="N75" s="187"/>
    </row>
    <row r="76" spans="1:14" ht="45" customHeight="1">
      <c r="A76" s="77" t="s">
        <v>9753</v>
      </c>
      <c r="B76" s="70"/>
      <c r="C76" s="70" t="s">
        <v>9714</v>
      </c>
      <c r="D76" s="108" t="s">
        <v>9561</v>
      </c>
      <c r="E76" s="83" t="s">
        <v>9765</v>
      </c>
      <c r="F76" s="131">
        <v>40000</v>
      </c>
      <c r="G76" s="44" t="s">
        <v>18</v>
      </c>
      <c r="H76" s="45" t="s">
        <v>9771</v>
      </c>
      <c r="I76" s="46" t="s">
        <v>9771</v>
      </c>
      <c r="J76" s="46" t="s">
        <v>24</v>
      </c>
      <c r="K76" s="46" t="s">
        <v>9771</v>
      </c>
      <c r="L76" s="46" t="s">
        <v>9773</v>
      </c>
      <c r="M76" s="46" t="s">
        <v>9778</v>
      </c>
      <c r="N76" s="47"/>
    </row>
    <row r="77" spans="1:14" ht="16.5">
      <c r="A77" s="73" t="s">
        <v>9562</v>
      </c>
      <c r="B77" s="64">
        <v>3237</v>
      </c>
      <c r="C77" s="84"/>
      <c r="D77" s="119" t="s">
        <v>9563</v>
      </c>
      <c r="E77" s="85"/>
      <c r="F77" s="198">
        <f>F78+F79+F80+F81</f>
        <v>66000</v>
      </c>
      <c r="G77" s="75"/>
      <c r="H77" s="68"/>
      <c r="I77" s="38"/>
      <c r="J77" s="38"/>
      <c r="K77" s="38"/>
      <c r="L77" s="38"/>
      <c r="M77" s="38"/>
      <c r="N77" s="38"/>
    </row>
    <row r="78" spans="1:14" ht="63">
      <c r="A78" s="77" t="s">
        <v>9564</v>
      </c>
      <c r="B78" s="86"/>
      <c r="C78" s="70" t="s">
        <v>9573</v>
      </c>
      <c r="D78" s="110" t="s">
        <v>9565</v>
      </c>
      <c r="E78" s="87" t="s">
        <v>9670</v>
      </c>
      <c r="F78" s="136">
        <v>8000</v>
      </c>
      <c r="G78" s="44" t="s">
        <v>18</v>
      </c>
      <c r="H78" s="45" t="s">
        <v>9771</v>
      </c>
      <c r="I78" s="46" t="s">
        <v>9771</v>
      </c>
      <c r="J78" s="46" t="s">
        <v>27</v>
      </c>
      <c r="K78" s="46" t="s">
        <v>9771</v>
      </c>
      <c r="L78" s="47" t="s">
        <v>9781</v>
      </c>
      <c r="M78" s="46" t="s">
        <v>9777</v>
      </c>
      <c r="N78" s="47" t="s">
        <v>9782</v>
      </c>
    </row>
    <row r="79" spans="1:14" ht="33">
      <c r="A79" s="69" t="s">
        <v>9825</v>
      </c>
      <c r="B79" s="76"/>
      <c r="C79" s="156" t="s">
        <v>9820</v>
      </c>
      <c r="D79" s="171" t="s">
        <v>9815</v>
      </c>
      <c r="E79" s="169" t="s">
        <v>9801</v>
      </c>
      <c r="F79" s="159">
        <v>20000</v>
      </c>
      <c r="G79" s="167" t="s">
        <v>18</v>
      </c>
      <c r="H79" s="168" t="s">
        <v>9771</v>
      </c>
      <c r="I79" s="163" t="s">
        <v>9771</v>
      </c>
      <c r="J79" s="163" t="s">
        <v>27</v>
      </c>
      <c r="K79" s="163" t="s">
        <v>9771</v>
      </c>
      <c r="L79" s="164" t="s">
        <v>9776</v>
      </c>
      <c r="M79" s="46"/>
      <c r="N79" s="174" t="s">
        <v>9811</v>
      </c>
    </row>
    <row r="80" spans="1:14" ht="30" customHeight="1">
      <c r="A80" s="148" t="s">
        <v>9794</v>
      </c>
      <c r="B80" s="149"/>
      <c r="C80" s="114" t="s">
        <v>9715</v>
      </c>
      <c r="D80" s="110" t="s">
        <v>9790</v>
      </c>
      <c r="E80" s="150" t="s">
        <v>9791</v>
      </c>
      <c r="F80" s="151">
        <v>19000</v>
      </c>
      <c r="G80" s="152" t="s">
        <v>18</v>
      </c>
      <c r="H80" s="153" t="s">
        <v>9771</v>
      </c>
      <c r="I80" s="154" t="s">
        <v>9771</v>
      </c>
      <c r="J80" s="154" t="s">
        <v>27</v>
      </c>
      <c r="K80" s="154" t="s">
        <v>9771</v>
      </c>
      <c r="L80" s="150" t="s">
        <v>9773</v>
      </c>
      <c r="M80" s="154" t="s">
        <v>9778</v>
      </c>
      <c r="N80" s="150" t="s">
        <v>9796</v>
      </c>
    </row>
    <row r="81" spans="1:14" ht="39" customHeight="1">
      <c r="A81" s="148" t="s">
        <v>9795</v>
      </c>
      <c r="B81" s="149"/>
      <c r="C81" s="114" t="s">
        <v>9716</v>
      </c>
      <c r="D81" s="110" t="s">
        <v>9792</v>
      </c>
      <c r="E81" s="155" t="s">
        <v>9793</v>
      </c>
      <c r="F81" s="151">
        <v>19000</v>
      </c>
      <c r="G81" s="152" t="s">
        <v>18</v>
      </c>
      <c r="H81" s="153" t="s">
        <v>9771</v>
      </c>
      <c r="I81" s="154" t="s">
        <v>9771</v>
      </c>
      <c r="J81" s="154" t="s">
        <v>27</v>
      </c>
      <c r="K81" s="154" t="s">
        <v>9771</v>
      </c>
      <c r="L81" s="150" t="s">
        <v>9773</v>
      </c>
      <c r="M81" s="154" t="s">
        <v>9778</v>
      </c>
      <c r="N81" s="150" t="s">
        <v>9796</v>
      </c>
    </row>
    <row r="82" spans="1:14" ht="16.5">
      <c r="A82" s="88" t="s">
        <v>9566</v>
      </c>
      <c r="B82" s="64">
        <v>3239</v>
      </c>
      <c r="C82" s="142"/>
      <c r="D82" s="113" t="s">
        <v>9567</v>
      </c>
      <c r="E82" s="82"/>
      <c r="F82" s="135">
        <f>F85+F88+F89+F90+F91</f>
        <v>92500</v>
      </c>
      <c r="G82" s="67"/>
      <c r="H82" s="68"/>
      <c r="I82" s="38"/>
      <c r="J82" s="38"/>
      <c r="K82" s="38"/>
      <c r="L82" s="38"/>
      <c r="M82" s="38"/>
      <c r="N82" s="38"/>
    </row>
    <row r="83" spans="1:14" ht="63">
      <c r="A83" s="89" t="s">
        <v>9568</v>
      </c>
      <c r="B83" s="70"/>
      <c r="C83" s="141" t="s">
        <v>9717</v>
      </c>
      <c r="D83" s="109" t="s">
        <v>9569</v>
      </c>
      <c r="E83" s="78" t="s">
        <v>9671</v>
      </c>
      <c r="F83" s="133">
        <v>48000</v>
      </c>
      <c r="G83" s="44" t="s">
        <v>18</v>
      </c>
      <c r="H83" s="45" t="s">
        <v>9771</v>
      </c>
      <c r="I83" s="46" t="s">
        <v>9771</v>
      </c>
      <c r="J83" s="46" t="s">
        <v>27</v>
      </c>
      <c r="K83" s="46" t="s">
        <v>9771</v>
      </c>
      <c r="L83" s="47" t="s">
        <v>9781</v>
      </c>
      <c r="M83" s="46" t="s">
        <v>9777</v>
      </c>
      <c r="N83" s="47" t="s">
        <v>9782</v>
      </c>
    </row>
    <row r="84" spans="1:14" ht="16.5">
      <c r="A84" s="89"/>
      <c r="B84" s="70"/>
      <c r="C84" s="141"/>
      <c r="D84" s="109" t="s">
        <v>9858</v>
      </c>
      <c r="E84" s="78"/>
      <c r="F84" s="242">
        <v>48000</v>
      </c>
      <c r="G84" s="44"/>
      <c r="H84" s="45"/>
      <c r="I84" s="46"/>
      <c r="J84" s="46"/>
      <c r="K84" s="46"/>
      <c r="L84" s="47"/>
      <c r="M84" s="46"/>
      <c r="N84" s="47"/>
    </row>
    <row r="85" spans="1:14" s="261" customFormat="1" ht="16.5">
      <c r="A85" s="263"/>
      <c r="B85" s="259"/>
      <c r="C85" s="264"/>
      <c r="D85" s="240" t="s">
        <v>9569</v>
      </c>
      <c r="E85" s="265" t="s">
        <v>9671</v>
      </c>
      <c r="F85" s="242">
        <v>0</v>
      </c>
      <c r="G85" s="243"/>
      <c r="H85" s="244"/>
      <c r="I85" s="245"/>
      <c r="J85" s="245"/>
      <c r="K85" s="245"/>
      <c r="L85" s="246"/>
      <c r="M85" s="245"/>
      <c r="N85" s="246"/>
    </row>
    <row r="86" spans="1:14" ht="24" customHeight="1">
      <c r="A86" s="90" t="s">
        <v>9570</v>
      </c>
      <c r="B86" s="70"/>
      <c r="C86" s="141" t="s">
        <v>9718</v>
      </c>
      <c r="D86" s="107" t="s">
        <v>9571</v>
      </c>
      <c r="E86" s="78" t="s">
        <v>9672</v>
      </c>
      <c r="F86" s="133">
        <v>120000</v>
      </c>
      <c r="G86" s="44" t="s">
        <v>18</v>
      </c>
      <c r="H86" s="45" t="s">
        <v>9771</v>
      </c>
      <c r="I86" s="46" t="s">
        <v>9771</v>
      </c>
      <c r="J86" s="46" t="s">
        <v>24</v>
      </c>
      <c r="K86" s="46" t="s">
        <v>9771</v>
      </c>
      <c r="L86" s="46" t="s">
        <v>9773</v>
      </c>
      <c r="M86" s="46" t="s">
        <v>9779</v>
      </c>
      <c r="N86" s="47"/>
    </row>
    <row r="87" spans="1:14" ht="24" customHeight="1">
      <c r="A87" s="90"/>
      <c r="B87" s="70"/>
      <c r="C87" s="141"/>
      <c r="D87" s="107" t="s">
        <v>9859</v>
      </c>
      <c r="E87" s="266"/>
      <c r="F87" s="268">
        <v>70000</v>
      </c>
      <c r="G87" s="44"/>
      <c r="H87" s="45"/>
      <c r="I87" s="46"/>
      <c r="J87" s="46"/>
      <c r="K87" s="46"/>
      <c r="L87" s="46"/>
      <c r="M87" s="46"/>
      <c r="N87" s="47"/>
    </row>
    <row r="88" spans="1:14" s="261" customFormat="1" ht="30">
      <c r="A88" s="269"/>
      <c r="B88" s="259"/>
      <c r="C88" s="264"/>
      <c r="D88" s="267" t="s">
        <v>9571</v>
      </c>
      <c r="E88" s="265" t="s">
        <v>9672</v>
      </c>
      <c r="F88" s="268">
        <v>50000</v>
      </c>
      <c r="G88" s="243" t="s">
        <v>18</v>
      </c>
      <c r="H88" s="244" t="s">
        <v>9771</v>
      </c>
      <c r="I88" s="245" t="s">
        <v>9771</v>
      </c>
      <c r="J88" s="245" t="s">
        <v>24</v>
      </c>
      <c r="K88" s="245" t="s">
        <v>9771</v>
      </c>
      <c r="L88" s="245" t="s">
        <v>9773</v>
      </c>
      <c r="M88" s="245" t="s">
        <v>9779</v>
      </c>
      <c r="N88" s="246"/>
    </row>
    <row r="89" spans="1:14" ht="33">
      <c r="A89" s="89" t="s">
        <v>9572</v>
      </c>
      <c r="B89" s="70"/>
      <c r="C89" s="141" t="s">
        <v>9719</v>
      </c>
      <c r="D89" s="109" t="s">
        <v>9574</v>
      </c>
      <c r="E89" s="83" t="s">
        <v>9766</v>
      </c>
      <c r="F89" s="131">
        <v>28000</v>
      </c>
      <c r="G89" s="44" t="s">
        <v>18</v>
      </c>
      <c r="H89" s="45" t="s">
        <v>9771</v>
      </c>
      <c r="I89" s="46" t="s">
        <v>9771</v>
      </c>
      <c r="J89" s="46" t="s">
        <v>24</v>
      </c>
      <c r="K89" s="46" t="s">
        <v>9771</v>
      </c>
      <c r="L89" s="46" t="s">
        <v>9775</v>
      </c>
      <c r="M89" s="46" t="s">
        <v>9778</v>
      </c>
      <c r="N89" s="47"/>
    </row>
    <row r="90" spans="1:14" ht="63">
      <c r="A90" s="89" t="s">
        <v>9575</v>
      </c>
      <c r="B90" s="70"/>
      <c r="C90" s="141" t="s">
        <v>9720</v>
      </c>
      <c r="D90" s="108" t="s">
        <v>9576</v>
      </c>
      <c r="E90" s="78" t="s">
        <v>9671</v>
      </c>
      <c r="F90" s="133">
        <v>4500</v>
      </c>
      <c r="G90" s="44" t="s">
        <v>18</v>
      </c>
      <c r="H90" s="45" t="s">
        <v>9771</v>
      </c>
      <c r="I90" s="46" t="s">
        <v>9771</v>
      </c>
      <c r="J90" s="46" t="s">
        <v>27</v>
      </c>
      <c r="K90" s="46" t="s">
        <v>9771</v>
      </c>
      <c r="L90" s="47" t="s">
        <v>9781</v>
      </c>
      <c r="M90" s="46" t="s">
        <v>9777</v>
      </c>
      <c r="N90" s="47" t="s">
        <v>9782</v>
      </c>
    </row>
    <row r="91" spans="1:14" ht="45" customHeight="1">
      <c r="A91" s="89" t="s">
        <v>9797</v>
      </c>
      <c r="B91" s="70"/>
      <c r="C91" s="165" t="s">
        <v>9798</v>
      </c>
      <c r="D91" s="171" t="s">
        <v>9810</v>
      </c>
      <c r="E91" s="169" t="s">
        <v>9800</v>
      </c>
      <c r="F91" s="166">
        <v>10000</v>
      </c>
      <c r="G91" s="167" t="s">
        <v>18</v>
      </c>
      <c r="H91" s="168" t="s">
        <v>9771</v>
      </c>
      <c r="I91" s="163" t="s">
        <v>9771</v>
      </c>
      <c r="J91" s="163" t="s">
        <v>27</v>
      </c>
      <c r="K91" s="163" t="s">
        <v>9771</v>
      </c>
      <c r="L91" s="164" t="s">
        <v>9776</v>
      </c>
      <c r="M91" s="163" t="s">
        <v>9799</v>
      </c>
      <c r="N91" s="174" t="s">
        <v>9811</v>
      </c>
    </row>
    <row r="92" spans="1:14" ht="33">
      <c r="A92" s="88" t="s">
        <v>9577</v>
      </c>
      <c r="B92" s="64">
        <v>3241</v>
      </c>
      <c r="C92" s="142"/>
      <c r="D92" s="117" t="s">
        <v>9578</v>
      </c>
      <c r="E92" s="82"/>
      <c r="F92" s="135">
        <f>SUM(F9)</f>
        <v>24000</v>
      </c>
      <c r="G92" s="75"/>
      <c r="H92" s="68"/>
      <c r="I92" s="38"/>
      <c r="J92" s="38"/>
      <c r="K92" s="38"/>
      <c r="L92" s="38"/>
      <c r="M92" s="38"/>
      <c r="N92" s="38"/>
    </row>
    <row r="93" spans="1:14" ht="63">
      <c r="A93" s="89" t="s">
        <v>9579</v>
      </c>
      <c r="B93" s="70"/>
      <c r="C93" s="141" t="s">
        <v>9721</v>
      </c>
      <c r="D93" s="108" t="s">
        <v>9580</v>
      </c>
      <c r="E93" s="78" t="s">
        <v>9673</v>
      </c>
      <c r="F93" s="133">
        <v>24000</v>
      </c>
      <c r="G93" s="44" t="s">
        <v>18</v>
      </c>
      <c r="H93" s="45" t="s">
        <v>9771</v>
      </c>
      <c r="I93" s="46" t="s">
        <v>9771</v>
      </c>
      <c r="J93" s="46" t="s">
        <v>27</v>
      </c>
      <c r="K93" s="46" t="s">
        <v>9771</v>
      </c>
      <c r="L93" s="47" t="s">
        <v>9781</v>
      </c>
      <c r="M93" s="46" t="s">
        <v>9777</v>
      </c>
      <c r="N93" s="47" t="s">
        <v>9782</v>
      </c>
    </row>
    <row r="94" spans="1:14" ht="16.5">
      <c r="A94" s="88" t="s">
        <v>9581</v>
      </c>
      <c r="B94" s="64">
        <v>3299</v>
      </c>
      <c r="C94" s="142"/>
      <c r="D94" s="117" t="s">
        <v>9582</v>
      </c>
      <c r="E94" s="82"/>
      <c r="F94" s="135">
        <f>F95+F98</f>
        <v>56000</v>
      </c>
      <c r="G94" s="75"/>
      <c r="H94" s="68"/>
      <c r="I94" s="38"/>
      <c r="J94" s="38"/>
      <c r="K94" s="38"/>
      <c r="L94" s="38"/>
      <c r="M94" s="38"/>
      <c r="N94" s="38"/>
    </row>
    <row r="95" spans="1:14" ht="63">
      <c r="A95" s="91" t="s">
        <v>9583</v>
      </c>
      <c r="B95" s="70"/>
      <c r="C95" s="143" t="s">
        <v>9722</v>
      </c>
      <c r="D95" s="109" t="s">
        <v>9584</v>
      </c>
      <c r="E95" s="80" t="s">
        <v>9674</v>
      </c>
      <c r="F95" s="134">
        <v>8000</v>
      </c>
      <c r="G95" s="44" t="s">
        <v>18</v>
      </c>
      <c r="H95" s="45" t="s">
        <v>9771</v>
      </c>
      <c r="I95" s="46" t="s">
        <v>9771</v>
      </c>
      <c r="J95" s="46" t="s">
        <v>27</v>
      </c>
      <c r="K95" s="46" t="s">
        <v>9771</v>
      </c>
      <c r="L95" s="47" t="s">
        <v>9781</v>
      </c>
      <c r="M95" s="46" t="s">
        <v>9777</v>
      </c>
      <c r="N95" s="47" t="s">
        <v>9782</v>
      </c>
    </row>
    <row r="96" spans="1:14" ht="63">
      <c r="A96" s="90" t="s">
        <v>9585</v>
      </c>
      <c r="B96" s="53"/>
      <c r="C96" s="144" t="s">
        <v>9723</v>
      </c>
      <c r="D96" s="115" t="s">
        <v>9586</v>
      </c>
      <c r="E96" s="92" t="s">
        <v>9675</v>
      </c>
      <c r="F96" s="137">
        <v>32000</v>
      </c>
      <c r="G96" s="44" t="s">
        <v>18</v>
      </c>
      <c r="H96" s="45" t="s">
        <v>9771</v>
      </c>
      <c r="I96" s="46" t="s">
        <v>9771</v>
      </c>
      <c r="J96" s="46" t="s">
        <v>27</v>
      </c>
      <c r="K96" s="46" t="s">
        <v>9771</v>
      </c>
      <c r="L96" s="47" t="s">
        <v>9781</v>
      </c>
      <c r="M96" s="46" t="s">
        <v>9777</v>
      </c>
      <c r="N96" s="186"/>
    </row>
    <row r="97" spans="1:14" ht="16.5">
      <c r="A97" s="90"/>
      <c r="B97" s="53"/>
      <c r="C97" s="144"/>
      <c r="D97" s="115" t="s">
        <v>9836</v>
      </c>
      <c r="E97" s="92"/>
      <c r="F97" s="178">
        <v>16000</v>
      </c>
      <c r="G97" s="44"/>
      <c r="H97" s="45"/>
      <c r="I97" s="46"/>
      <c r="J97" s="46"/>
      <c r="K97" s="46"/>
      <c r="L97" s="47"/>
      <c r="M97" s="46"/>
      <c r="N97" s="174"/>
    </row>
    <row r="98" spans="1:14" ht="45" customHeight="1">
      <c r="A98" s="177" t="s">
        <v>9585</v>
      </c>
      <c r="B98" s="162"/>
      <c r="C98" s="170" t="s">
        <v>9723</v>
      </c>
      <c r="D98" s="171" t="s">
        <v>9586</v>
      </c>
      <c r="E98" s="172" t="s">
        <v>9675</v>
      </c>
      <c r="F98" s="178">
        <v>48000</v>
      </c>
      <c r="G98" s="167" t="s">
        <v>18</v>
      </c>
      <c r="H98" s="168" t="s">
        <v>9771</v>
      </c>
      <c r="I98" s="163" t="s">
        <v>9771</v>
      </c>
      <c r="J98" s="163" t="s">
        <v>27</v>
      </c>
      <c r="K98" s="163" t="s">
        <v>9771</v>
      </c>
      <c r="L98" s="164" t="s">
        <v>9781</v>
      </c>
      <c r="M98" s="163" t="s">
        <v>9777</v>
      </c>
      <c r="N98" s="187"/>
    </row>
    <row r="99" spans="1:14" ht="33">
      <c r="A99" s="88"/>
      <c r="B99" s="64" t="s">
        <v>9587</v>
      </c>
      <c r="C99" s="142"/>
      <c r="D99" s="104" t="s">
        <v>9588</v>
      </c>
      <c r="E99" s="96"/>
      <c r="F99" s="135">
        <f>F100+F104+F117+F140+F143+F145+F147+F151</f>
        <v>1085000</v>
      </c>
      <c r="G99" s="67"/>
      <c r="H99" s="68"/>
      <c r="I99" s="38"/>
      <c r="J99" s="38"/>
      <c r="K99" s="38"/>
      <c r="L99" s="38"/>
      <c r="M99" s="38"/>
      <c r="N99" s="38"/>
    </row>
    <row r="100" spans="1:14" ht="16.5">
      <c r="A100" s="88" t="s">
        <v>9589</v>
      </c>
      <c r="B100" s="64">
        <v>4123</v>
      </c>
      <c r="C100" s="142"/>
      <c r="D100" s="117" t="s">
        <v>9590</v>
      </c>
      <c r="E100" s="81"/>
      <c r="F100" s="135">
        <f>SUM(F103)</f>
        <v>72000</v>
      </c>
      <c r="G100" s="75"/>
      <c r="H100" s="68"/>
      <c r="I100" s="38"/>
      <c r="J100" s="38"/>
      <c r="K100" s="38"/>
      <c r="L100" s="38"/>
      <c r="M100" s="38"/>
      <c r="N100" s="38"/>
    </row>
    <row r="101" spans="1:14" ht="63">
      <c r="A101" s="91" t="s">
        <v>9591</v>
      </c>
      <c r="B101" s="70"/>
      <c r="C101" s="143" t="s">
        <v>9725</v>
      </c>
      <c r="D101" s="115" t="s">
        <v>9592</v>
      </c>
      <c r="E101" s="80" t="s">
        <v>9676</v>
      </c>
      <c r="F101" s="134">
        <v>32000</v>
      </c>
      <c r="G101" s="44" t="s">
        <v>18</v>
      </c>
      <c r="H101" s="45" t="s">
        <v>9771</v>
      </c>
      <c r="I101" s="46" t="s">
        <v>9771</v>
      </c>
      <c r="J101" s="46" t="s">
        <v>27</v>
      </c>
      <c r="K101" s="46" t="s">
        <v>9771</v>
      </c>
      <c r="L101" s="47" t="s">
        <v>9781</v>
      </c>
      <c r="M101" s="46" t="s">
        <v>9777</v>
      </c>
      <c r="N101" s="47" t="s">
        <v>9782</v>
      </c>
    </row>
    <row r="102" spans="1:14" ht="16.5">
      <c r="A102" s="228"/>
      <c r="B102" s="229"/>
      <c r="C102" s="230"/>
      <c r="D102" s="214" t="s">
        <v>9833</v>
      </c>
      <c r="E102" s="223"/>
      <c r="F102" s="224">
        <v>40000</v>
      </c>
      <c r="G102" s="217"/>
      <c r="H102" s="218"/>
      <c r="I102" s="219"/>
      <c r="J102" s="219"/>
      <c r="K102" s="219"/>
      <c r="L102" s="225"/>
      <c r="M102" s="219"/>
      <c r="N102" s="225"/>
    </row>
    <row r="103" spans="1:14" ht="51.75" customHeight="1">
      <c r="A103" s="228" t="s">
        <v>9591</v>
      </c>
      <c r="B103" s="229"/>
      <c r="C103" s="230" t="s">
        <v>9725</v>
      </c>
      <c r="D103" s="214" t="s">
        <v>9592</v>
      </c>
      <c r="E103" s="223" t="s">
        <v>9676</v>
      </c>
      <c r="F103" s="224">
        <v>72000</v>
      </c>
      <c r="G103" s="217" t="s">
        <v>18</v>
      </c>
      <c r="H103" s="218" t="s">
        <v>9771</v>
      </c>
      <c r="I103" s="219" t="s">
        <v>9771</v>
      </c>
      <c r="J103" s="219" t="s">
        <v>27</v>
      </c>
      <c r="K103" s="219" t="s">
        <v>9771</v>
      </c>
      <c r="L103" s="225" t="s">
        <v>9781</v>
      </c>
      <c r="M103" s="219" t="s">
        <v>9777</v>
      </c>
      <c r="N103" s="225" t="s">
        <v>9782</v>
      </c>
    </row>
    <row r="104" spans="1:14" ht="16.5">
      <c r="A104" s="88" t="s">
        <v>9593</v>
      </c>
      <c r="B104" s="64">
        <v>4124</v>
      </c>
      <c r="C104" s="142"/>
      <c r="D104" s="104" t="s">
        <v>9594</v>
      </c>
      <c r="E104" s="96"/>
      <c r="F104" s="308">
        <f>F105+F106+F109+F112+F113+F116</f>
        <v>404000</v>
      </c>
      <c r="G104" s="67"/>
      <c r="H104" s="68"/>
      <c r="I104" s="38"/>
      <c r="J104" s="38"/>
      <c r="K104" s="38"/>
      <c r="L104" s="38"/>
      <c r="M104" s="38"/>
      <c r="N104" s="38"/>
    </row>
    <row r="105" spans="1:14" ht="30">
      <c r="A105" s="93" t="s">
        <v>9595</v>
      </c>
      <c r="B105" s="94"/>
      <c r="C105" s="145" t="s">
        <v>9726</v>
      </c>
      <c r="D105" s="110" t="s">
        <v>9724</v>
      </c>
      <c r="E105" s="80" t="s">
        <v>9677</v>
      </c>
      <c r="F105" s="134">
        <v>96000</v>
      </c>
      <c r="G105" s="44" t="s">
        <v>18</v>
      </c>
      <c r="H105" s="45" t="s">
        <v>9771</v>
      </c>
      <c r="I105" s="46" t="s">
        <v>9771</v>
      </c>
      <c r="J105" s="46" t="s">
        <v>24</v>
      </c>
      <c r="K105" s="46" t="s">
        <v>9771</v>
      </c>
      <c r="L105" s="46" t="s">
        <v>9776</v>
      </c>
      <c r="M105" s="46" t="s">
        <v>9778</v>
      </c>
      <c r="N105" s="47"/>
    </row>
    <row r="106" spans="1:14" ht="33">
      <c r="A106" s="93" t="s">
        <v>9748</v>
      </c>
      <c r="B106" s="94"/>
      <c r="C106" s="145" t="s">
        <v>9727</v>
      </c>
      <c r="D106" s="110" t="s">
        <v>9596</v>
      </c>
      <c r="E106" s="80" t="s">
        <v>9768</v>
      </c>
      <c r="F106" s="134">
        <v>64000</v>
      </c>
      <c r="G106" s="44" t="s">
        <v>18</v>
      </c>
      <c r="H106" s="45" t="s">
        <v>9771</v>
      </c>
      <c r="I106" s="46" t="s">
        <v>9771</v>
      </c>
      <c r="J106" s="46" t="s">
        <v>24</v>
      </c>
      <c r="K106" s="46" t="s">
        <v>9771</v>
      </c>
      <c r="L106" s="46" t="s">
        <v>9776</v>
      </c>
      <c r="M106" s="46" t="s">
        <v>9778</v>
      </c>
      <c r="N106" s="47"/>
    </row>
    <row r="107" spans="1:14" ht="33">
      <c r="A107" s="93" t="s">
        <v>9599</v>
      </c>
      <c r="B107" s="94"/>
      <c r="C107" s="145" t="s">
        <v>9728</v>
      </c>
      <c r="D107" s="110" t="s">
        <v>9821</v>
      </c>
      <c r="E107" s="208" t="s">
        <v>9769</v>
      </c>
      <c r="F107" s="209">
        <v>40000</v>
      </c>
      <c r="G107" s="44" t="s">
        <v>18</v>
      </c>
      <c r="H107" s="45" t="s">
        <v>9771</v>
      </c>
      <c r="I107" s="46" t="s">
        <v>9771</v>
      </c>
      <c r="J107" s="46" t="s">
        <v>24</v>
      </c>
      <c r="K107" s="46" t="s">
        <v>9771</v>
      </c>
      <c r="L107" s="46" t="s">
        <v>9776</v>
      </c>
      <c r="M107" s="46" t="s">
        <v>9778</v>
      </c>
      <c r="N107" s="174"/>
    </row>
    <row r="108" spans="1:14" ht="33">
      <c r="A108" s="93"/>
      <c r="B108" s="94"/>
      <c r="C108" s="145"/>
      <c r="D108" s="110" t="s">
        <v>9822</v>
      </c>
      <c r="E108" s="210"/>
      <c r="F108" s="211">
        <v>-20000</v>
      </c>
      <c r="G108" s="44"/>
      <c r="H108" s="45"/>
      <c r="I108" s="46"/>
      <c r="J108" s="46"/>
      <c r="K108" s="46"/>
      <c r="L108" s="46"/>
      <c r="M108" s="46"/>
      <c r="N108" s="174"/>
    </row>
    <row r="109" spans="1:14" ht="45" customHeight="1">
      <c r="A109" s="181" t="s">
        <v>9599</v>
      </c>
      <c r="B109" s="182"/>
      <c r="C109" s="175" t="s">
        <v>9728</v>
      </c>
      <c r="D109" s="171" t="s">
        <v>9597</v>
      </c>
      <c r="E109" s="205" t="s">
        <v>9769</v>
      </c>
      <c r="F109" s="211">
        <v>20000</v>
      </c>
      <c r="G109" s="44" t="s">
        <v>18</v>
      </c>
      <c r="H109" s="45" t="s">
        <v>9771</v>
      </c>
      <c r="I109" s="46" t="s">
        <v>9771</v>
      </c>
      <c r="J109" s="46" t="s">
        <v>27</v>
      </c>
      <c r="K109" s="46" t="s">
        <v>9771</v>
      </c>
      <c r="L109" s="46" t="s">
        <v>9776</v>
      </c>
      <c r="M109" s="46" t="s">
        <v>9778</v>
      </c>
      <c r="N109" s="194"/>
    </row>
    <row r="110" spans="1:14" ht="49.5">
      <c r="A110" s="93" t="s">
        <v>9601</v>
      </c>
      <c r="B110" s="94"/>
      <c r="C110" s="145" t="s">
        <v>9729</v>
      </c>
      <c r="D110" s="110" t="s">
        <v>9598</v>
      </c>
      <c r="E110" s="87" t="s">
        <v>9767</v>
      </c>
      <c r="F110" s="136">
        <v>40000</v>
      </c>
      <c r="G110" s="44" t="s">
        <v>18</v>
      </c>
      <c r="H110" s="45" t="s">
        <v>9771</v>
      </c>
      <c r="I110" s="46" t="s">
        <v>9771</v>
      </c>
      <c r="J110" s="46" t="s">
        <v>24</v>
      </c>
      <c r="K110" s="46" t="s">
        <v>9771</v>
      </c>
      <c r="L110" s="46" t="s">
        <v>9776</v>
      </c>
      <c r="M110" s="46" t="s">
        <v>9778</v>
      </c>
      <c r="N110" s="188"/>
    </row>
    <row r="111" spans="1:14" ht="45" customHeight="1">
      <c r="A111" s="93" t="s">
        <v>9601</v>
      </c>
      <c r="B111" s="94"/>
      <c r="C111" s="175" t="s">
        <v>9729</v>
      </c>
      <c r="D111" s="171" t="s">
        <v>9598</v>
      </c>
      <c r="E111" s="205" t="s">
        <v>9767</v>
      </c>
      <c r="F111" s="203">
        <v>-40000</v>
      </c>
      <c r="G111" s="44"/>
      <c r="H111" s="45"/>
      <c r="I111" s="46"/>
      <c r="J111" s="46"/>
      <c r="K111" s="46"/>
      <c r="L111" s="46"/>
      <c r="M111" s="46"/>
      <c r="N111" s="195"/>
    </row>
    <row r="112" spans="1:14" ht="30">
      <c r="A112" s="93" t="s">
        <v>9749</v>
      </c>
      <c r="B112" s="94"/>
      <c r="C112" s="145" t="s">
        <v>9730</v>
      </c>
      <c r="D112" s="112" t="s">
        <v>9600</v>
      </c>
      <c r="E112" s="80" t="s">
        <v>9677</v>
      </c>
      <c r="F112" s="134">
        <v>80000</v>
      </c>
      <c r="G112" s="44" t="s">
        <v>18</v>
      </c>
      <c r="H112" s="45" t="s">
        <v>9771</v>
      </c>
      <c r="I112" s="46" t="s">
        <v>9771</v>
      </c>
      <c r="J112" s="46" t="s">
        <v>24</v>
      </c>
      <c r="K112" s="46" t="s">
        <v>9771</v>
      </c>
      <c r="L112" s="46" t="s">
        <v>9776</v>
      </c>
      <c r="M112" s="46" t="s">
        <v>9778</v>
      </c>
      <c r="N112" s="47"/>
    </row>
    <row r="113" spans="1:14" ht="45" customHeight="1">
      <c r="A113" s="93" t="s">
        <v>9804</v>
      </c>
      <c r="B113" s="94"/>
      <c r="C113" s="175" t="s">
        <v>9805</v>
      </c>
      <c r="D113" s="171" t="s">
        <v>9816</v>
      </c>
      <c r="E113" s="169" t="s">
        <v>9806</v>
      </c>
      <c r="F113" s="176">
        <v>64000</v>
      </c>
      <c r="G113" s="167" t="s">
        <v>18</v>
      </c>
      <c r="H113" s="168" t="s">
        <v>9771</v>
      </c>
      <c r="I113" s="163" t="s">
        <v>9771</v>
      </c>
      <c r="J113" s="163" t="s">
        <v>24</v>
      </c>
      <c r="K113" s="163" t="s">
        <v>9771</v>
      </c>
      <c r="L113" s="163" t="s">
        <v>9776</v>
      </c>
      <c r="M113" s="163" t="s">
        <v>9778</v>
      </c>
      <c r="N113" s="174"/>
    </row>
    <row r="114" spans="1:14" ht="63">
      <c r="A114" s="93" t="s">
        <v>9750</v>
      </c>
      <c r="B114" s="94"/>
      <c r="C114" s="145" t="s">
        <v>9731</v>
      </c>
      <c r="D114" s="120" t="s">
        <v>9602</v>
      </c>
      <c r="E114" s="80" t="s">
        <v>9677</v>
      </c>
      <c r="F114" s="134">
        <v>60000</v>
      </c>
      <c r="G114" s="44" t="s">
        <v>18</v>
      </c>
      <c r="H114" s="45" t="s">
        <v>9771</v>
      </c>
      <c r="I114" s="46" t="s">
        <v>9771</v>
      </c>
      <c r="J114" s="46" t="s">
        <v>27</v>
      </c>
      <c r="K114" s="46" t="s">
        <v>9771</v>
      </c>
      <c r="L114" s="47" t="s">
        <v>9781</v>
      </c>
      <c r="M114" s="46" t="s">
        <v>9777</v>
      </c>
      <c r="N114" s="47" t="s">
        <v>9782</v>
      </c>
    </row>
    <row r="115" spans="1:14" ht="16.5">
      <c r="A115" s="93"/>
      <c r="B115" s="94"/>
      <c r="C115" s="145"/>
      <c r="D115" s="232" t="s">
        <v>9833</v>
      </c>
      <c r="E115" s="223"/>
      <c r="F115" s="224">
        <v>20000</v>
      </c>
      <c r="G115" s="44"/>
      <c r="H115" s="45"/>
      <c r="I115" s="46"/>
      <c r="J115" s="46"/>
      <c r="K115" s="46"/>
      <c r="L115" s="47"/>
      <c r="M115" s="46"/>
      <c r="N115" s="47"/>
    </row>
    <row r="116" spans="1:14" ht="63">
      <c r="A116" s="93"/>
      <c r="B116" s="94"/>
      <c r="C116" s="231" t="s">
        <v>9731</v>
      </c>
      <c r="D116" s="232" t="s">
        <v>9602</v>
      </c>
      <c r="E116" s="223" t="s">
        <v>9677</v>
      </c>
      <c r="F116" s="224">
        <v>80000</v>
      </c>
      <c r="G116" s="217" t="s">
        <v>18</v>
      </c>
      <c r="H116" s="218" t="s">
        <v>9771</v>
      </c>
      <c r="I116" s="219" t="s">
        <v>9771</v>
      </c>
      <c r="J116" s="219" t="s">
        <v>27</v>
      </c>
      <c r="K116" s="219" t="s">
        <v>9771</v>
      </c>
      <c r="L116" s="225" t="s">
        <v>9781</v>
      </c>
      <c r="M116" s="219" t="s">
        <v>9777</v>
      </c>
      <c r="N116" s="225" t="s">
        <v>9782</v>
      </c>
    </row>
    <row r="117" spans="1:14" ht="16.5">
      <c r="A117" s="88" t="s">
        <v>9603</v>
      </c>
      <c r="B117" s="64">
        <v>4221</v>
      </c>
      <c r="C117" s="142"/>
      <c r="D117" s="104" t="s">
        <v>9604</v>
      </c>
      <c r="E117" s="96"/>
      <c r="F117" s="135">
        <f>F122+F125+F126+F129+F132+F135+F138+F139+F121</f>
        <v>484000</v>
      </c>
      <c r="G117" s="67"/>
      <c r="H117" s="68"/>
      <c r="I117" s="38"/>
      <c r="J117" s="38"/>
      <c r="K117" s="38"/>
      <c r="L117" s="38"/>
      <c r="M117" s="38"/>
      <c r="N117" s="38"/>
    </row>
    <row r="118" spans="1:14" ht="30">
      <c r="A118" s="90" t="s">
        <v>9605</v>
      </c>
      <c r="B118" s="53"/>
      <c r="C118" s="144" t="s">
        <v>9732</v>
      </c>
      <c r="D118" s="110" t="s">
        <v>9606</v>
      </c>
      <c r="E118" s="92" t="s">
        <v>9678</v>
      </c>
      <c r="F118" s="137">
        <v>196000</v>
      </c>
      <c r="G118" s="44" t="s">
        <v>18</v>
      </c>
      <c r="H118" s="45" t="s">
        <v>9771</v>
      </c>
      <c r="I118" s="46" t="s">
        <v>9771</v>
      </c>
      <c r="J118" s="46" t="s">
        <v>24</v>
      </c>
      <c r="K118" s="46" t="s">
        <v>9771</v>
      </c>
      <c r="L118" s="46" t="s">
        <v>9775</v>
      </c>
      <c r="M118" s="46" t="s">
        <v>9778</v>
      </c>
      <c r="N118" s="186"/>
    </row>
    <row r="119" spans="1:14" ht="27" customHeight="1">
      <c r="A119" s="90"/>
      <c r="B119" s="53"/>
      <c r="C119" s="144"/>
      <c r="D119" s="110" t="s">
        <v>9812</v>
      </c>
      <c r="E119" s="92"/>
      <c r="F119" s="193">
        <v>56000</v>
      </c>
      <c r="G119" s="44"/>
      <c r="H119" s="45"/>
      <c r="I119" s="46" t="s">
        <v>9813</v>
      </c>
      <c r="J119" s="46"/>
      <c r="K119" s="46" t="s">
        <v>9813</v>
      </c>
      <c r="L119" s="46"/>
      <c r="M119" s="46"/>
      <c r="N119" s="174"/>
    </row>
    <row r="120" spans="1:14" ht="67.5" customHeight="1">
      <c r="A120" s="90" t="s">
        <v>9605</v>
      </c>
      <c r="B120" s="53"/>
      <c r="C120" s="170" t="s">
        <v>9732</v>
      </c>
      <c r="D120" s="171" t="s">
        <v>9606</v>
      </c>
      <c r="E120" s="172" t="s">
        <v>9678</v>
      </c>
      <c r="F120" s="192">
        <v>252000</v>
      </c>
      <c r="G120" s="167" t="s">
        <v>11</v>
      </c>
      <c r="H120" s="168" t="s">
        <v>9771</v>
      </c>
      <c r="I120" s="163" t="s">
        <v>9771</v>
      </c>
      <c r="J120" s="163" t="s">
        <v>24</v>
      </c>
      <c r="K120" s="163" t="s">
        <v>9771</v>
      </c>
      <c r="L120" s="163" t="s">
        <v>9776</v>
      </c>
      <c r="M120" s="163" t="s">
        <v>9814</v>
      </c>
      <c r="N120" s="220" t="s">
        <v>9830</v>
      </c>
    </row>
    <row r="121" spans="1:14" ht="67.5" customHeight="1">
      <c r="A121" s="90" t="s">
        <v>9832</v>
      </c>
      <c r="B121" s="53"/>
      <c r="C121" s="213" t="s">
        <v>9828</v>
      </c>
      <c r="D121" s="214" t="s">
        <v>9837</v>
      </c>
      <c r="E121" s="215" t="s">
        <v>9678</v>
      </c>
      <c r="F121" s="216">
        <v>335000</v>
      </c>
      <c r="G121" s="217" t="s">
        <v>11</v>
      </c>
      <c r="H121" s="218" t="s">
        <v>9771</v>
      </c>
      <c r="I121" s="219" t="s">
        <v>9771</v>
      </c>
      <c r="J121" s="219" t="s">
        <v>24</v>
      </c>
      <c r="K121" s="219" t="s">
        <v>9771</v>
      </c>
      <c r="L121" s="219" t="s">
        <v>9829</v>
      </c>
      <c r="M121" s="219" t="s">
        <v>9814</v>
      </c>
      <c r="N121" s="220" t="s">
        <v>9831</v>
      </c>
    </row>
    <row r="122" spans="1:14" ht="30">
      <c r="A122" s="90" t="s">
        <v>9608</v>
      </c>
      <c r="B122" s="53"/>
      <c r="C122" s="144" t="s">
        <v>9733</v>
      </c>
      <c r="D122" s="110" t="s">
        <v>9607</v>
      </c>
      <c r="E122" s="95" t="s">
        <v>9759</v>
      </c>
      <c r="F122" s="140">
        <v>56000</v>
      </c>
      <c r="G122" s="44" t="s">
        <v>18</v>
      </c>
      <c r="H122" s="45" t="s">
        <v>9771</v>
      </c>
      <c r="I122" s="46" t="s">
        <v>9771</v>
      </c>
      <c r="J122" s="46" t="s">
        <v>24</v>
      </c>
      <c r="K122" s="46" t="s">
        <v>9771</v>
      </c>
      <c r="L122" s="46" t="s">
        <v>9775</v>
      </c>
      <c r="M122" s="46" t="s">
        <v>9778</v>
      </c>
      <c r="N122" s="47"/>
    </row>
    <row r="123" spans="1:14" ht="63">
      <c r="A123" s="90" t="s">
        <v>9613</v>
      </c>
      <c r="B123" s="53"/>
      <c r="C123" s="144" t="s">
        <v>9734</v>
      </c>
      <c r="D123" s="115" t="s">
        <v>9609</v>
      </c>
      <c r="E123" s="92" t="s">
        <v>9679</v>
      </c>
      <c r="F123" s="137">
        <v>16000</v>
      </c>
      <c r="G123" s="44" t="s">
        <v>18</v>
      </c>
      <c r="H123" s="45" t="s">
        <v>9771</v>
      </c>
      <c r="I123" s="46" t="s">
        <v>9771</v>
      </c>
      <c r="J123" s="46" t="s">
        <v>27</v>
      </c>
      <c r="K123" s="46" t="s">
        <v>9771</v>
      </c>
      <c r="L123" s="47" t="s">
        <v>9781</v>
      </c>
      <c r="M123" s="46" t="s">
        <v>9777</v>
      </c>
      <c r="N123" s="313" t="s">
        <v>9807</v>
      </c>
    </row>
    <row r="124" spans="1:14" ht="55.5" customHeight="1">
      <c r="A124" s="90"/>
      <c r="B124" s="53"/>
      <c r="C124" s="144"/>
      <c r="D124" s="115" t="s">
        <v>9826</v>
      </c>
      <c r="E124" s="92"/>
      <c r="F124" s="192">
        <v>12000</v>
      </c>
      <c r="G124" s="44"/>
      <c r="H124" s="45"/>
      <c r="I124" s="46"/>
      <c r="J124" s="46"/>
      <c r="K124" s="46"/>
      <c r="L124" s="47"/>
      <c r="M124" s="46"/>
      <c r="N124" s="314"/>
    </row>
    <row r="125" spans="1:14" ht="45" customHeight="1">
      <c r="A125" s="177" t="s">
        <v>9613</v>
      </c>
      <c r="B125" s="162"/>
      <c r="C125" s="170" t="s">
        <v>9734</v>
      </c>
      <c r="D125" s="171" t="s">
        <v>9819</v>
      </c>
      <c r="E125" s="172" t="s">
        <v>9679</v>
      </c>
      <c r="F125" s="173">
        <v>28000</v>
      </c>
      <c r="G125" s="167" t="s">
        <v>18</v>
      </c>
      <c r="H125" s="168" t="s">
        <v>9771</v>
      </c>
      <c r="I125" s="163" t="s">
        <v>9771</v>
      </c>
      <c r="J125" s="163" t="s">
        <v>27</v>
      </c>
      <c r="K125" s="163" t="s">
        <v>9771</v>
      </c>
      <c r="L125" s="164" t="s">
        <v>9781</v>
      </c>
      <c r="M125" s="163" t="s">
        <v>9777</v>
      </c>
      <c r="N125" s="315"/>
    </row>
    <row r="126" spans="1:14" ht="45" customHeight="1">
      <c r="A126" s="90" t="s">
        <v>9802</v>
      </c>
      <c r="B126" s="53"/>
      <c r="C126" s="170" t="s">
        <v>9803</v>
      </c>
      <c r="D126" s="272" t="s">
        <v>9817</v>
      </c>
      <c r="E126" s="273" t="s">
        <v>9679</v>
      </c>
      <c r="F126" s="274">
        <v>32000</v>
      </c>
      <c r="G126" s="275" t="s">
        <v>18</v>
      </c>
      <c r="H126" s="276" t="s">
        <v>9771</v>
      </c>
      <c r="I126" s="277" t="s">
        <v>9771</v>
      </c>
      <c r="J126" s="163" t="s">
        <v>24</v>
      </c>
      <c r="K126" s="163" t="s">
        <v>9771</v>
      </c>
      <c r="L126" s="164" t="s">
        <v>9776</v>
      </c>
      <c r="M126" s="163" t="s">
        <v>9818</v>
      </c>
      <c r="N126" s="174"/>
    </row>
    <row r="127" spans="1:14" ht="30">
      <c r="A127" s="90" t="s">
        <v>9744</v>
      </c>
      <c r="B127" s="53"/>
      <c r="C127" s="144" t="s">
        <v>9735</v>
      </c>
      <c r="D127" s="108" t="s">
        <v>9610</v>
      </c>
      <c r="E127" s="58" t="s">
        <v>9760</v>
      </c>
      <c r="F127" s="139">
        <v>40000</v>
      </c>
      <c r="G127" s="282" t="s">
        <v>18</v>
      </c>
      <c r="H127" s="46" t="s">
        <v>9771</v>
      </c>
      <c r="I127" s="46" t="s">
        <v>9771</v>
      </c>
      <c r="J127" s="46" t="s">
        <v>24</v>
      </c>
      <c r="K127" s="46" t="s">
        <v>9771</v>
      </c>
      <c r="L127" s="46" t="s">
        <v>9775</v>
      </c>
      <c r="M127" s="46" t="s">
        <v>9778</v>
      </c>
      <c r="N127" s="47"/>
    </row>
    <row r="128" spans="1:14" ht="16.5">
      <c r="A128" s="90"/>
      <c r="B128" s="53"/>
      <c r="C128" s="144"/>
      <c r="D128" s="108" t="s">
        <v>9865</v>
      </c>
      <c r="E128" s="58"/>
      <c r="F128" s="242">
        <v>22000</v>
      </c>
      <c r="G128" s="282"/>
      <c r="H128" s="46"/>
      <c r="I128" s="46"/>
      <c r="J128" s="46"/>
      <c r="K128" s="46"/>
      <c r="L128" s="46"/>
      <c r="M128" s="46"/>
      <c r="N128" s="47"/>
    </row>
    <row r="129" spans="1:14" s="261" customFormat="1" ht="63">
      <c r="A129" s="269"/>
      <c r="B129" s="253"/>
      <c r="C129" s="270"/>
      <c r="D129" s="278" t="s">
        <v>9610</v>
      </c>
      <c r="E129" s="259" t="s">
        <v>9760</v>
      </c>
      <c r="F129" s="271">
        <v>18000</v>
      </c>
      <c r="G129" s="279" t="s">
        <v>18</v>
      </c>
      <c r="H129" s="280" t="s">
        <v>9771</v>
      </c>
      <c r="I129" s="281" t="s">
        <v>9771</v>
      </c>
      <c r="J129" s="245" t="s">
        <v>27</v>
      </c>
      <c r="K129" s="245" t="s">
        <v>9771</v>
      </c>
      <c r="L129" s="246" t="s">
        <v>9781</v>
      </c>
      <c r="M129" s="245" t="s">
        <v>9799</v>
      </c>
      <c r="N129" s="246"/>
    </row>
    <row r="130" spans="1:14" ht="30">
      <c r="A130" s="90" t="s">
        <v>9745</v>
      </c>
      <c r="B130" s="53"/>
      <c r="C130" s="144" t="s">
        <v>9736</v>
      </c>
      <c r="D130" s="108" t="s">
        <v>9611</v>
      </c>
      <c r="E130" s="58" t="s">
        <v>9761</v>
      </c>
      <c r="F130" s="139">
        <v>24000</v>
      </c>
      <c r="G130" s="44" t="s">
        <v>18</v>
      </c>
      <c r="H130" s="45" t="s">
        <v>9771</v>
      </c>
      <c r="I130" s="46" t="s">
        <v>9771</v>
      </c>
      <c r="J130" s="46" t="s">
        <v>24</v>
      </c>
      <c r="K130" s="46" t="s">
        <v>9771</v>
      </c>
      <c r="L130" s="46" t="s">
        <v>9775</v>
      </c>
      <c r="M130" s="46" t="s">
        <v>9778</v>
      </c>
      <c r="N130" s="47"/>
    </row>
    <row r="131" spans="1:14" ht="16.5">
      <c r="A131" s="90"/>
      <c r="B131" s="53"/>
      <c r="C131" s="144"/>
      <c r="D131" s="108" t="s">
        <v>9860</v>
      </c>
      <c r="E131" s="58"/>
      <c r="F131" s="242">
        <v>24000</v>
      </c>
      <c r="G131" s="283"/>
      <c r="H131" s="45"/>
      <c r="I131" s="46"/>
      <c r="J131" s="46"/>
      <c r="K131" s="46"/>
      <c r="L131" s="46"/>
      <c r="M131" s="46"/>
      <c r="N131" s="47"/>
    </row>
    <row r="132" spans="1:14" s="261" customFormat="1" ht="16.5">
      <c r="A132" s="269"/>
      <c r="B132" s="253"/>
      <c r="C132" s="270"/>
      <c r="D132" s="240" t="s">
        <v>9611</v>
      </c>
      <c r="E132" s="248" t="s">
        <v>9761</v>
      </c>
      <c r="F132" s="285">
        <v>0</v>
      </c>
      <c r="G132" s="284"/>
      <c r="H132" s="244"/>
      <c r="I132" s="245"/>
      <c r="J132" s="245"/>
      <c r="K132" s="245"/>
      <c r="L132" s="245"/>
      <c r="M132" s="245"/>
      <c r="N132" s="246"/>
    </row>
    <row r="133" spans="1:14" ht="30">
      <c r="A133" s="90" t="s">
        <v>9615</v>
      </c>
      <c r="B133" s="53"/>
      <c r="C133" s="144" t="s">
        <v>9737</v>
      </c>
      <c r="D133" s="108" t="s">
        <v>9612</v>
      </c>
      <c r="E133" s="58" t="s">
        <v>9762</v>
      </c>
      <c r="F133" s="131">
        <v>32000</v>
      </c>
      <c r="G133" s="44" t="s">
        <v>18</v>
      </c>
      <c r="H133" s="45" t="s">
        <v>9771</v>
      </c>
      <c r="I133" s="46" t="s">
        <v>9771</v>
      </c>
      <c r="J133" s="46" t="s">
        <v>24</v>
      </c>
      <c r="K133" s="46" t="s">
        <v>9771</v>
      </c>
      <c r="L133" s="46" t="s">
        <v>9775</v>
      </c>
      <c r="M133" s="46" t="s">
        <v>9778</v>
      </c>
      <c r="N133" s="47"/>
    </row>
    <row r="134" spans="1:14" ht="16.5">
      <c r="A134" s="90"/>
      <c r="B134" s="53"/>
      <c r="C134" s="144"/>
      <c r="D134" s="108" t="s">
        <v>9861</v>
      </c>
      <c r="E134" s="58"/>
      <c r="F134" s="271">
        <v>32000</v>
      </c>
      <c r="G134" s="44"/>
      <c r="H134" s="45"/>
      <c r="I134" s="46"/>
      <c r="J134" s="46"/>
      <c r="K134" s="46"/>
      <c r="L134" s="46"/>
      <c r="M134" s="46"/>
      <c r="N134" s="47"/>
    </row>
    <row r="135" spans="1:14" s="261" customFormat="1" ht="16.5">
      <c r="A135" s="269"/>
      <c r="B135" s="253"/>
      <c r="C135" s="270"/>
      <c r="D135" s="240" t="s">
        <v>9612</v>
      </c>
      <c r="E135" s="248" t="s">
        <v>9762</v>
      </c>
      <c r="F135" s="271">
        <v>0</v>
      </c>
      <c r="G135" s="44"/>
      <c r="H135" s="45"/>
      <c r="I135" s="46"/>
      <c r="J135" s="46"/>
      <c r="K135" s="46"/>
      <c r="L135" s="46"/>
      <c r="M135" s="46"/>
      <c r="N135" s="47"/>
    </row>
    <row r="136" spans="1:14" ht="63">
      <c r="A136" s="90" t="s">
        <v>9746</v>
      </c>
      <c r="B136" s="53"/>
      <c r="C136" s="144" t="s">
        <v>9738</v>
      </c>
      <c r="D136" s="108" t="s">
        <v>9614</v>
      </c>
      <c r="E136" s="92" t="s">
        <v>9680</v>
      </c>
      <c r="F136" s="137">
        <v>32000</v>
      </c>
      <c r="G136" s="44" t="s">
        <v>18</v>
      </c>
      <c r="H136" s="45" t="s">
        <v>9771</v>
      </c>
      <c r="I136" s="46" t="s">
        <v>9771</v>
      </c>
      <c r="J136" s="46" t="s">
        <v>27</v>
      </c>
      <c r="K136" s="46" t="s">
        <v>9771</v>
      </c>
      <c r="L136" s="47" t="s">
        <v>9781</v>
      </c>
      <c r="M136" s="46" t="s">
        <v>9777</v>
      </c>
      <c r="N136" s="47" t="s">
        <v>9782</v>
      </c>
    </row>
    <row r="137" spans="1:14" ht="16.5">
      <c r="A137" s="90"/>
      <c r="B137" s="53"/>
      <c r="C137" s="144"/>
      <c r="D137" s="108" t="s">
        <v>9862</v>
      </c>
      <c r="E137" s="92"/>
      <c r="F137" s="287">
        <v>25000</v>
      </c>
      <c r="G137" s="44"/>
      <c r="H137" s="45"/>
      <c r="I137" s="46"/>
      <c r="J137" s="46"/>
      <c r="K137" s="46"/>
      <c r="L137" s="47"/>
      <c r="M137" s="46"/>
      <c r="N137" s="47"/>
    </row>
    <row r="138" spans="1:14" s="261" customFormat="1" ht="63">
      <c r="A138" s="269"/>
      <c r="B138" s="253"/>
      <c r="C138" s="270"/>
      <c r="D138" s="240" t="s">
        <v>9614</v>
      </c>
      <c r="E138" s="286" t="s">
        <v>9680</v>
      </c>
      <c r="F138" s="287">
        <v>7000</v>
      </c>
      <c r="G138" s="243" t="s">
        <v>18</v>
      </c>
      <c r="H138" s="244" t="s">
        <v>9771</v>
      </c>
      <c r="I138" s="245" t="s">
        <v>9771</v>
      </c>
      <c r="J138" s="245" t="s">
        <v>27</v>
      </c>
      <c r="K138" s="245" t="s">
        <v>9771</v>
      </c>
      <c r="L138" s="246" t="s">
        <v>9781</v>
      </c>
      <c r="M138" s="245" t="s">
        <v>9777</v>
      </c>
      <c r="N138" s="246" t="s">
        <v>9782</v>
      </c>
    </row>
    <row r="139" spans="1:14" ht="63">
      <c r="A139" s="90" t="s">
        <v>9747</v>
      </c>
      <c r="B139" s="53"/>
      <c r="C139" s="144" t="s">
        <v>9739</v>
      </c>
      <c r="D139" s="108" t="s">
        <v>9616</v>
      </c>
      <c r="E139" s="92">
        <v>3023300005</v>
      </c>
      <c r="F139" s="137">
        <v>8000</v>
      </c>
      <c r="G139" s="44" t="s">
        <v>18</v>
      </c>
      <c r="H139" s="45" t="s">
        <v>9771</v>
      </c>
      <c r="I139" s="46" t="s">
        <v>9771</v>
      </c>
      <c r="J139" s="46" t="s">
        <v>27</v>
      </c>
      <c r="K139" s="46" t="s">
        <v>9771</v>
      </c>
      <c r="L139" s="47" t="s">
        <v>9781</v>
      </c>
      <c r="M139" s="46" t="s">
        <v>9777</v>
      </c>
      <c r="N139" s="47"/>
    </row>
    <row r="140" spans="1:14" ht="16.5">
      <c r="A140" s="88" t="s">
        <v>9617</v>
      </c>
      <c r="B140" s="64">
        <v>4222</v>
      </c>
      <c r="C140" s="142"/>
      <c r="D140" s="104" t="s">
        <v>9618</v>
      </c>
      <c r="E140" s="96"/>
      <c r="F140" s="135">
        <f>F141+F142</f>
        <v>44000</v>
      </c>
      <c r="G140" s="75"/>
      <c r="H140" s="68"/>
      <c r="I140" s="38"/>
      <c r="J140" s="38"/>
      <c r="K140" s="38"/>
      <c r="L140" s="38"/>
      <c r="M140" s="38"/>
      <c r="N140" s="38"/>
    </row>
    <row r="141" spans="1:14" ht="21" customHeight="1">
      <c r="A141" s="89" t="s">
        <v>9743</v>
      </c>
      <c r="B141" s="70"/>
      <c r="C141" s="141" t="s">
        <v>9786</v>
      </c>
      <c r="D141" s="107" t="s">
        <v>9619</v>
      </c>
      <c r="E141" s="78">
        <v>3241200001</v>
      </c>
      <c r="F141" s="133">
        <v>32000</v>
      </c>
      <c r="G141" s="44" t="s">
        <v>18</v>
      </c>
      <c r="H141" s="45" t="s">
        <v>9771</v>
      </c>
      <c r="I141" s="46" t="s">
        <v>9771</v>
      </c>
      <c r="J141" s="46" t="s">
        <v>24</v>
      </c>
      <c r="K141" s="46" t="s">
        <v>9771</v>
      </c>
      <c r="L141" s="46" t="s">
        <v>9775</v>
      </c>
      <c r="M141" s="46" t="s">
        <v>9778</v>
      </c>
      <c r="N141" s="47"/>
    </row>
    <row r="142" spans="1:14" ht="63">
      <c r="A142" s="69">
        <v>16.2</v>
      </c>
      <c r="B142" s="70"/>
      <c r="C142" s="141" t="s">
        <v>9787</v>
      </c>
      <c r="D142" s="108" t="s">
        <v>9620</v>
      </c>
      <c r="E142" s="78">
        <v>3025900009</v>
      </c>
      <c r="F142" s="133">
        <v>12000</v>
      </c>
      <c r="G142" s="44" t="s">
        <v>18</v>
      </c>
      <c r="H142" s="45" t="s">
        <v>9771</v>
      </c>
      <c r="I142" s="46" t="s">
        <v>9771</v>
      </c>
      <c r="J142" s="46" t="s">
        <v>27</v>
      </c>
      <c r="K142" s="46" t="s">
        <v>9771</v>
      </c>
      <c r="L142" s="47" t="s">
        <v>9781</v>
      </c>
      <c r="M142" s="46" t="s">
        <v>9777</v>
      </c>
      <c r="N142" s="47" t="s">
        <v>9782</v>
      </c>
    </row>
    <row r="143" spans="1:14" ht="16.5">
      <c r="A143" s="63" t="s">
        <v>9621</v>
      </c>
      <c r="B143" s="64">
        <v>4223</v>
      </c>
      <c r="C143" s="142"/>
      <c r="D143" s="117" t="s">
        <v>9622</v>
      </c>
      <c r="E143" s="82"/>
      <c r="F143" s="135">
        <f>F144</f>
        <v>16000</v>
      </c>
      <c r="G143" s="75"/>
      <c r="H143" s="68"/>
      <c r="I143" s="38"/>
      <c r="J143" s="38"/>
      <c r="K143" s="38"/>
      <c r="L143" s="38"/>
      <c r="M143" s="38"/>
      <c r="N143" s="38"/>
    </row>
    <row r="144" spans="1:14" ht="63">
      <c r="A144" s="93" t="s">
        <v>9623</v>
      </c>
      <c r="B144" s="94"/>
      <c r="C144" s="146" t="s">
        <v>9740</v>
      </c>
      <c r="D144" s="121" t="s">
        <v>9624</v>
      </c>
      <c r="E144" s="80" t="s">
        <v>9681</v>
      </c>
      <c r="F144" s="134">
        <v>16000</v>
      </c>
      <c r="G144" s="44" t="s">
        <v>18</v>
      </c>
      <c r="H144" s="45" t="s">
        <v>9771</v>
      </c>
      <c r="I144" s="46" t="s">
        <v>9771</v>
      </c>
      <c r="J144" s="46" t="s">
        <v>27</v>
      </c>
      <c r="K144" s="46" t="s">
        <v>9771</v>
      </c>
      <c r="L144" s="47" t="s">
        <v>9781</v>
      </c>
      <c r="M144" s="46" t="s">
        <v>9777</v>
      </c>
      <c r="N144" s="47" t="s">
        <v>9782</v>
      </c>
    </row>
    <row r="145" spans="1:14" ht="33">
      <c r="A145" s="63" t="s">
        <v>9625</v>
      </c>
      <c r="B145" s="64">
        <v>4227</v>
      </c>
      <c r="C145" s="142"/>
      <c r="D145" s="117" t="s">
        <v>9626</v>
      </c>
      <c r="E145" s="81"/>
      <c r="F145" s="135">
        <f>F146</f>
        <v>16000</v>
      </c>
      <c r="G145" s="75"/>
      <c r="H145" s="68"/>
      <c r="I145" s="38"/>
      <c r="J145" s="38"/>
      <c r="K145" s="39"/>
      <c r="L145" s="38"/>
      <c r="M145" s="38"/>
      <c r="N145" s="38"/>
    </row>
    <row r="146" spans="1:14" ht="63">
      <c r="A146" s="97" t="s">
        <v>9627</v>
      </c>
      <c r="B146" s="94"/>
      <c r="C146" s="146" t="s">
        <v>9741</v>
      </c>
      <c r="D146" s="120" t="s">
        <v>9628</v>
      </c>
      <c r="E146" s="80" t="s">
        <v>9763</v>
      </c>
      <c r="F146" s="134">
        <v>16000</v>
      </c>
      <c r="G146" s="44" t="s">
        <v>18</v>
      </c>
      <c r="H146" s="45" t="s">
        <v>9771</v>
      </c>
      <c r="I146" s="46" t="s">
        <v>9771</v>
      </c>
      <c r="J146" s="46" t="s">
        <v>27</v>
      </c>
      <c r="K146" s="46" t="s">
        <v>9771</v>
      </c>
      <c r="L146" s="47" t="s">
        <v>9781</v>
      </c>
      <c r="M146" s="46" t="s">
        <v>9777</v>
      </c>
      <c r="N146" s="47" t="s">
        <v>9782</v>
      </c>
    </row>
    <row r="147" spans="1:14" ht="16.5">
      <c r="A147" s="63" t="s">
        <v>9629</v>
      </c>
      <c r="B147" s="64">
        <v>4241</v>
      </c>
      <c r="C147" s="142"/>
      <c r="D147" s="113" t="s">
        <v>9630</v>
      </c>
      <c r="E147" s="81"/>
      <c r="F147" s="135">
        <f>F150</f>
        <v>49000</v>
      </c>
      <c r="G147" s="75"/>
      <c r="H147" s="68"/>
      <c r="I147" s="38"/>
      <c r="J147" s="38"/>
      <c r="K147" s="39"/>
      <c r="L147" s="38"/>
      <c r="M147" s="38"/>
      <c r="N147" s="38"/>
    </row>
    <row r="148" spans="1:14" ht="63">
      <c r="A148" s="89" t="s">
        <v>9631</v>
      </c>
      <c r="B148" s="70"/>
      <c r="C148" s="143" t="s">
        <v>9742</v>
      </c>
      <c r="D148" s="116" t="s">
        <v>9632</v>
      </c>
      <c r="E148" s="87" t="s">
        <v>9682</v>
      </c>
      <c r="F148" s="136">
        <v>29000</v>
      </c>
      <c r="G148" s="44" t="s">
        <v>18</v>
      </c>
      <c r="H148" s="45" t="s">
        <v>9771</v>
      </c>
      <c r="I148" s="46" t="s">
        <v>9771</v>
      </c>
      <c r="J148" s="46" t="s">
        <v>27</v>
      </c>
      <c r="K148" s="46" t="s">
        <v>9771</v>
      </c>
      <c r="L148" s="47" t="s">
        <v>9781</v>
      </c>
      <c r="M148" s="46" t="s">
        <v>9777</v>
      </c>
      <c r="N148" s="188"/>
    </row>
    <row r="149" spans="1:14" ht="32.25" customHeight="1">
      <c r="A149" s="89"/>
      <c r="B149" s="70"/>
      <c r="C149" s="143"/>
      <c r="D149" s="116" t="s">
        <v>9823</v>
      </c>
      <c r="E149" s="87"/>
      <c r="F149" s="136">
        <v>20000</v>
      </c>
      <c r="G149" s="44"/>
      <c r="H149" s="45"/>
      <c r="I149" s="46"/>
      <c r="J149" s="46"/>
      <c r="K149" s="46"/>
      <c r="L149" s="47"/>
      <c r="M149" s="46"/>
      <c r="N149" s="196"/>
    </row>
    <row r="150" spans="1:14" ht="45" customHeight="1">
      <c r="A150" s="183" t="s">
        <v>9631</v>
      </c>
      <c r="B150" s="180"/>
      <c r="C150" s="184" t="s">
        <v>9742</v>
      </c>
      <c r="D150" s="157" t="s">
        <v>9632</v>
      </c>
      <c r="E150" s="205" t="s">
        <v>9682</v>
      </c>
      <c r="F150" s="203">
        <v>49000</v>
      </c>
      <c r="G150" s="167" t="s">
        <v>18</v>
      </c>
      <c r="H150" s="168" t="s">
        <v>9771</v>
      </c>
      <c r="I150" s="163" t="s">
        <v>9771</v>
      </c>
      <c r="J150" s="163" t="s">
        <v>27</v>
      </c>
      <c r="K150" s="163" t="s">
        <v>9771</v>
      </c>
      <c r="L150" s="164" t="s">
        <v>9781</v>
      </c>
      <c r="M150" s="163" t="s">
        <v>9777</v>
      </c>
      <c r="N150" s="189"/>
    </row>
    <row r="151" spans="1:14" ht="16.5">
      <c r="A151" s="63" t="s">
        <v>9633</v>
      </c>
      <c r="B151" s="64">
        <v>4262</v>
      </c>
      <c r="C151" s="142"/>
      <c r="D151" s="117" t="s">
        <v>9634</v>
      </c>
      <c r="E151" s="197"/>
      <c r="F151" s="307">
        <f>F154+F157</f>
        <v>0</v>
      </c>
      <c r="G151" s="306"/>
      <c r="H151" s="68"/>
      <c r="I151" s="38"/>
      <c r="J151" s="38"/>
      <c r="K151" s="39"/>
      <c r="L151" s="38"/>
      <c r="M151" s="38"/>
      <c r="N151" s="38"/>
    </row>
    <row r="152" spans="1:14" ht="63">
      <c r="A152" s="98" t="s">
        <v>9635</v>
      </c>
      <c r="B152" s="99"/>
      <c r="C152" s="147" t="s">
        <v>9788</v>
      </c>
      <c r="D152" s="288" t="s">
        <v>9636</v>
      </c>
      <c r="E152" s="100" t="s">
        <v>9683</v>
      </c>
      <c r="F152" s="138">
        <v>24000</v>
      </c>
      <c r="G152" s="282" t="s">
        <v>18</v>
      </c>
      <c r="H152" s="289" t="s">
        <v>9771</v>
      </c>
      <c r="I152" s="101" t="s">
        <v>9771</v>
      </c>
      <c r="J152" s="101" t="s">
        <v>27</v>
      </c>
      <c r="K152" s="101" t="s">
        <v>9771</v>
      </c>
      <c r="L152" s="290" t="s">
        <v>9781</v>
      </c>
      <c r="M152" s="101" t="s">
        <v>9777</v>
      </c>
      <c r="N152" s="290" t="s">
        <v>9782</v>
      </c>
    </row>
    <row r="153" spans="1:14" ht="16.5">
      <c r="A153" s="296"/>
      <c r="B153" s="99"/>
      <c r="C153" s="147"/>
      <c r="D153" s="288" t="s">
        <v>9864</v>
      </c>
      <c r="E153" s="100"/>
      <c r="F153" s="302">
        <v>24000</v>
      </c>
      <c r="G153" s="282"/>
      <c r="H153" s="289"/>
      <c r="I153" s="101"/>
      <c r="J153" s="101"/>
      <c r="K153" s="101"/>
      <c r="L153" s="290"/>
      <c r="M153" s="101"/>
      <c r="N153" s="290"/>
    </row>
    <row r="154" spans="1:14" s="261" customFormat="1" ht="16.5">
      <c r="A154" s="298"/>
      <c r="B154" s="299"/>
      <c r="C154" s="300"/>
      <c r="D154" s="297" t="s">
        <v>9636</v>
      </c>
      <c r="E154" s="301" t="s">
        <v>9683</v>
      </c>
      <c r="F154" s="302">
        <v>0</v>
      </c>
      <c r="G154" s="295"/>
      <c r="H154" s="303"/>
      <c r="I154" s="304"/>
      <c r="J154" s="304"/>
      <c r="K154" s="304"/>
      <c r="L154" s="305"/>
      <c r="M154" s="304"/>
      <c r="N154" s="305"/>
    </row>
    <row r="155" spans="1:14" ht="63">
      <c r="A155" s="70" t="s">
        <v>9637</v>
      </c>
      <c r="B155" s="70"/>
      <c r="C155" s="143" t="s">
        <v>9789</v>
      </c>
      <c r="D155" s="108" t="s">
        <v>9638</v>
      </c>
      <c r="E155" s="80" t="s">
        <v>9684</v>
      </c>
      <c r="F155" s="134">
        <v>40000</v>
      </c>
      <c r="G155" s="282" t="s">
        <v>18</v>
      </c>
      <c r="H155" s="46" t="s">
        <v>9771</v>
      </c>
      <c r="I155" s="46" t="s">
        <v>9771</v>
      </c>
      <c r="J155" s="46" t="s">
        <v>27</v>
      </c>
      <c r="K155" s="46" t="s">
        <v>9771</v>
      </c>
      <c r="L155" s="47" t="s">
        <v>9781</v>
      </c>
      <c r="M155" s="46" t="s">
        <v>9777</v>
      </c>
      <c r="N155" s="47" t="s">
        <v>9782</v>
      </c>
    </row>
    <row r="156" spans="1:14" ht="33">
      <c r="A156" s="70"/>
      <c r="B156" s="70"/>
      <c r="C156" s="143"/>
      <c r="D156" s="108" t="s">
        <v>9863</v>
      </c>
      <c r="E156" s="80"/>
      <c r="F156" s="257">
        <v>40000</v>
      </c>
      <c r="G156" s="282"/>
      <c r="H156" s="46"/>
      <c r="I156" s="46"/>
      <c r="J156" s="46"/>
      <c r="K156" s="46"/>
      <c r="L156" s="47"/>
      <c r="M156" s="46"/>
      <c r="N156" s="47"/>
    </row>
    <row r="157" spans="1:14" s="261" customFormat="1" ht="33">
      <c r="A157" s="259"/>
      <c r="B157" s="259"/>
      <c r="C157" s="294"/>
      <c r="D157" s="240" t="s">
        <v>9638</v>
      </c>
      <c r="E157" s="256" t="s">
        <v>9684</v>
      </c>
      <c r="F157" s="257">
        <v>0</v>
      </c>
      <c r="G157" s="295"/>
      <c r="H157" s="245"/>
      <c r="I157" s="245"/>
      <c r="J157" s="245"/>
      <c r="K157" s="245"/>
      <c r="L157" s="246"/>
      <c r="M157" s="245"/>
      <c r="N157" s="246"/>
    </row>
    <row r="158" spans="1:14" ht="18.600000000000001" customHeight="1" thickBot="1">
      <c r="A158" s="312" t="s">
        <v>9639</v>
      </c>
      <c r="B158" s="312"/>
      <c r="C158" s="312"/>
      <c r="D158" s="291"/>
      <c r="E158" s="292"/>
      <c r="F158" s="201">
        <f>F99+F3</f>
        <v>2675292.04</v>
      </c>
      <c r="G158" s="291"/>
      <c r="H158" s="293"/>
      <c r="I158" s="293"/>
      <c r="J158" s="293"/>
      <c r="K158" s="293"/>
      <c r="L158" s="293"/>
      <c r="M158" s="293"/>
      <c r="N158" s="293"/>
    </row>
    <row r="159" spans="1:14" ht="15.75">
      <c r="C159" s="122"/>
      <c r="D159" s="122"/>
      <c r="E159" s="122"/>
      <c r="F159" s="201"/>
      <c r="G159" s="122"/>
      <c r="H159" s="122"/>
      <c r="I159" s="122"/>
      <c r="J159" s="122"/>
      <c r="K159" s="122"/>
      <c r="L159" s="122"/>
      <c r="M159" s="123"/>
      <c r="N159" s="122"/>
    </row>
    <row r="160" spans="1:14">
      <c r="C160" s="124"/>
      <c r="D160" s="124"/>
      <c r="E160" s="124"/>
      <c r="F160" s="200"/>
      <c r="G160" s="124"/>
      <c r="H160" s="124"/>
      <c r="I160" s="124"/>
      <c r="J160" s="124"/>
      <c r="K160" s="124"/>
      <c r="L160" s="124"/>
      <c r="M160" s="125"/>
      <c r="N160" s="124"/>
    </row>
    <row r="161" spans="1:14">
      <c r="C161" s="124"/>
      <c r="D161" s="126" t="s">
        <v>9785</v>
      </c>
      <c r="E161" s="124"/>
      <c r="F161" s="124"/>
      <c r="G161" s="124"/>
      <c r="H161" s="124"/>
      <c r="I161" s="124"/>
      <c r="J161" s="124"/>
      <c r="K161" s="124"/>
      <c r="L161" s="310" t="s">
        <v>9827</v>
      </c>
      <c r="M161" s="311"/>
      <c r="N161" s="124"/>
    </row>
    <row r="162" spans="1:14" ht="12" customHeight="1">
      <c r="C162" s="124"/>
      <c r="D162" s="309" t="s">
        <v>9866</v>
      </c>
      <c r="E162" s="124"/>
      <c r="F162" s="124"/>
      <c r="G162" s="124"/>
      <c r="H162" s="124"/>
      <c r="I162" s="124"/>
      <c r="J162" s="124"/>
      <c r="K162" s="124"/>
      <c r="L162" s="124"/>
      <c r="M162" s="125"/>
      <c r="N162" s="124"/>
    </row>
    <row r="163" spans="1:14">
      <c r="C163" s="124"/>
      <c r="D163" s="309" t="s">
        <v>9867</v>
      </c>
      <c r="E163" s="124"/>
      <c r="F163" s="124"/>
      <c r="G163" s="124"/>
      <c r="H163" s="124"/>
      <c r="I163" s="124"/>
      <c r="J163" s="124"/>
      <c r="K163" s="124"/>
      <c r="L163" s="124"/>
      <c r="M163" s="125"/>
      <c r="N163" s="124"/>
    </row>
    <row r="164" spans="1:14">
      <c r="C164" s="124"/>
      <c r="D164" s="126"/>
      <c r="E164" s="124"/>
      <c r="F164" s="124"/>
      <c r="G164" s="124"/>
      <c r="H164" s="124"/>
      <c r="I164" s="124"/>
      <c r="J164" s="124"/>
      <c r="K164" s="124"/>
      <c r="L164" s="124"/>
      <c r="M164" s="125"/>
      <c r="N164" s="124"/>
    </row>
    <row r="165" spans="1:14">
      <c r="A165" s="233" t="s">
        <v>9840</v>
      </c>
      <c r="B165" t="s">
        <v>9838</v>
      </c>
      <c r="C165" s="124"/>
      <c r="D165" s="126"/>
      <c r="E165" s="124"/>
      <c r="F165" s="124"/>
      <c r="G165" s="124"/>
      <c r="H165" s="124"/>
      <c r="I165" s="124"/>
      <c r="J165" s="124"/>
      <c r="K165" s="124"/>
      <c r="L165" s="310" t="s">
        <v>9841</v>
      </c>
      <c r="M165" s="311"/>
      <c r="N165" s="124"/>
    </row>
    <row r="166" spans="1:14">
      <c r="B166" t="s">
        <v>9839</v>
      </c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5"/>
      <c r="N166" s="124"/>
    </row>
    <row r="167" spans="1:14">
      <c r="B167" t="s">
        <v>9842</v>
      </c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5"/>
      <c r="N167" s="124"/>
    </row>
    <row r="168" spans="1:14" ht="32.25" customHeight="1">
      <c r="C168" s="124"/>
      <c r="D168" s="124"/>
      <c r="E168" s="124"/>
      <c r="F168" s="124"/>
      <c r="G168" s="124"/>
      <c r="H168" s="124"/>
      <c r="I168" s="124"/>
      <c r="J168" s="124"/>
      <c r="K168" s="124"/>
      <c r="L168" s="310"/>
      <c r="M168" s="311"/>
      <c r="N168" s="311"/>
    </row>
    <row r="169" spans="1:14" ht="32.25" customHeight="1"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212"/>
      <c r="N169" s="212"/>
    </row>
    <row r="170" spans="1:14"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5"/>
      <c r="N170" s="124"/>
    </row>
    <row r="171" spans="1:14">
      <c r="C171" s="124"/>
      <c r="D171" s="124"/>
      <c r="E171" s="124"/>
      <c r="F171" s="124"/>
      <c r="G171" s="124"/>
      <c r="H171" s="124"/>
      <c r="I171" s="124"/>
      <c r="J171" s="124"/>
      <c r="K171" s="124"/>
      <c r="L171" s="310"/>
      <c r="M171" s="311"/>
      <c r="N171" s="124"/>
    </row>
    <row r="172" spans="1:14"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5"/>
      <c r="N172" s="124"/>
    </row>
    <row r="173" spans="1:14"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5"/>
      <c r="N173" s="124"/>
    </row>
    <row r="174" spans="1:14"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5"/>
      <c r="N174" s="124"/>
    </row>
    <row r="175" spans="1:14"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5"/>
      <c r="N175" s="124"/>
    </row>
    <row r="176" spans="1:14"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5"/>
      <c r="N176" s="124"/>
    </row>
    <row r="177" spans="3:14"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5"/>
      <c r="N177" s="124"/>
    </row>
    <row r="178" spans="3:14"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5"/>
      <c r="N178" s="124"/>
    </row>
    <row r="179" spans="3:14"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5"/>
      <c r="N179" s="124"/>
    </row>
    <row r="180" spans="3:14"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5"/>
      <c r="N180" s="124"/>
    </row>
    <row r="181" spans="3:14"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5"/>
      <c r="N181" s="124"/>
    </row>
    <row r="182" spans="3:14"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5"/>
      <c r="N182" s="124"/>
    </row>
    <row r="183" spans="3:14"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5"/>
      <c r="N183" s="124"/>
    </row>
    <row r="184" spans="3:14"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5"/>
      <c r="N184" s="124"/>
    </row>
    <row r="185" spans="3:14"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5"/>
      <c r="N185" s="124"/>
    </row>
    <row r="186" spans="3:14"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5"/>
      <c r="N186" s="124"/>
    </row>
    <row r="187" spans="3:14"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5"/>
      <c r="N187" s="124"/>
    </row>
    <row r="188" spans="3:14"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5"/>
      <c r="N188" s="124"/>
    </row>
    <row r="189" spans="3:14"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5"/>
      <c r="N189" s="124"/>
    </row>
    <row r="190" spans="3:14"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5"/>
      <c r="N190" s="124"/>
    </row>
    <row r="191" spans="3:14"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5"/>
      <c r="N191" s="124"/>
    </row>
  </sheetData>
  <autoFilter ref="A1:N191" xr:uid="{C05819A0-F539-4DE8-96E2-702A4AF1A987}"/>
  <mergeCells count="6">
    <mergeCell ref="L171:M171"/>
    <mergeCell ref="A158:C158"/>
    <mergeCell ref="N123:N125"/>
    <mergeCell ref="L161:M161"/>
    <mergeCell ref="L165:M165"/>
    <mergeCell ref="L168:N168"/>
  </mergeCells>
  <dataValidations xWindow="1539" yWindow="819" count="15">
    <dataValidation allowBlank="1" showInputMessage="1" showErrorMessage="1" promptTitle="Ugovor/OS/Narudžbenica" prompt="je obavezan podatak." sqref="J1:J2" xr:uid="{00000000-0002-0000-0000-000000000000}"/>
    <dataValidation type="list" allowBlank="1" showInputMessage="1" showErrorMessage="1" promptTitle="Predmet podijeljen na grupe" prompt="je obavezan podatak." sqref="I1:I2" xr:uid="{00000000-0002-0000-0000-000001000000}">
      <formula1>DANE</formula1>
    </dataValidation>
    <dataValidation type="list" allowBlank="1" showInputMessage="1" showErrorMessage="1" promptTitle="Financiranje iz fodova EU" prompt="je obavezan podatak." sqref="K1:K2" xr:uid="{00000000-0002-0000-0000-000002000000}">
      <formula1>DANE</formula1>
    </dataValidation>
    <dataValidation allowBlank="1" showInputMessage="1" showErrorMessage="1" promptTitle="Planirani početak postupka" prompt="je obavezan podatak za postupke javne nabave." sqref="L1:L2" xr:uid="{00000000-0002-0000-0000-000003000000}"/>
    <dataValidation type="list" allowBlank="1" showInputMessage="1" showErrorMessage="1" sqref="H1:H4 E110:E112 E71:F71 H159:H65607 E5:F8 E82:F88 E81 E123:F126 E15:F69 F80:F81 E90 E114:E121 F90:F106 E73:F75 E77:F79 E92:E106 F110:F121 E136:E158 F136:F157" xr:uid="{00000000-0002-0000-0000-000004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F1" xr:uid="{00000000-0002-0000-0000-000005000000}">
      <formula1>100</formula1>
    </dataValidation>
    <dataValidation type="list" allowBlank="1" showInputMessage="1" showErrorMessage="1" promptTitle="Ugovor/OS/Narudžbenica" prompt="je obavezan podatak" sqref="L44:L46 L19:L26 J3:J65607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L3:L18 L27:L43 M45:M46 L165:L65607 L47:L162" xr:uid="{00000000-0002-0000-0000-000007000000}"/>
    <dataValidation allowBlank="1" showInputMessage="1" showErrorMessage="1" promptTitle="CPV" prompt="Je obavezan podatak." sqref="E81 E71:F71 E110:E112 F2:F8 E82:F88 E123:F126 E1:E8 E15:F69 F80:F81 E90 E114:E121 F90:F106 E73:F75 E77:F79 E92:E106 F110:F121 E136:F65607" xr:uid="{00000000-0002-0000-0000-000008000000}"/>
    <dataValidation type="list" allowBlank="1" showInputMessage="1" showErrorMessage="1" promptTitle="Financiranje iz fodova EU" prompt="je obavezan podatak" sqref="M44:M46 K27:K43 M19:M26 L45:L46 K3:K18 K50:K65607" xr:uid="{00000000-0002-0000-0000-000009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D166:D1048576 D1:D160" xr:uid="{00000000-0002-0000-0000-00000B000000}">
      <formula1>2</formula1>
      <formula2>200</formula2>
    </dataValidation>
    <dataValidation allowBlank="1" showInputMessage="1" showErrorMessage="1" promptTitle="Evidencijski broj nabave" prompt="Je obavezan podatak._x000a_" sqref="C1:C1048576" xr:uid="{00000000-0002-0000-0000-00000C000000}"/>
    <dataValidation allowBlank="1" showInputMessage="1" showErrorMessage="1" promptTitle="Planirano trajanje ugovora/OS" prompt="je obavezan podatak za postupke javne nabave." sqref="M172:M1048576 M162 M166:M167 M170 M1:M160" xr:uid="{00000000-0002-0000-0000-00000E000000}"/>
    <dataValidation type="list" showInputMessage="1" showErrorMessage="1" promptTitle="Vrsta postupka" prompt="je obavezan podatak." sqref="G1:G1048576" xr:uid="{00000000-0002-0000-0000-00000A000000}">
      <formula1>POSTUPCI</formula1>
    </dataValidation>
    <dataValidation type="list" allowBlank="1" showInputMessage="1" showErrorMessage="1" promptTitle="Predmet podijeljen na grupe" prompt="je obavezan podatak" sqref="I3:I65607" xr:uid="{00000000-0002-0000-0000-00000D000000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&amp;L&amp;12VELEUČILIŠTE U RIJECI &amp;C&amp;12III. IZMJENA PLAN NABAVE ZA 2022. GODINU*&amp;R&amp;12 15. 12. 2022.</oddHeader>
  </headerFooter>
  <rowBreaks count="2" manualBreakCount="2">
    <brk id="64" max="13" man="1"/>
    <brk id="9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"/>
  <sheetViews>
    <sheetView topLeftCell="A80" zoomScale="130" zoomScaleNormal="130" workbookViewId="0">
      <selection activeCell="E7" sqref="E7:E8"/>
    </sheetView>
  </sheetViews>
  <sheetFormatPr defaultRowHeight="15"/>
  <cols>
    <col min="1" max="1" width="18.5703125" customWidth="1"/>
    <col min="2" max="2" width="19.5703125" customWidth="1"/>
    <col min="3" max="3" width="22.5703125" customWidth="1"/>
    <col min="4" max="4" width="18.7109375" customWidth="1"/>
    <col min="5" max="5" width="26.140625" customWidth="1"/>
  </cols>
  <sheetData>
    <row r="1" spans="1:5" ht="15.75" thickBot="1">
      <c r="A1" s="22"/>
      <c r="B1" s="22"/>
      <c r="C1" s="26"/>
      <c r="D1" s="26"/>
    </row>
    <row r="2" spans="1:5" ht="15.75" thickBot="1">
      <c r="A2" s="23"/>
      <c r="B2" s="23"/>
      <c r="C2" s="26"/>
      <c r="D2" s="26"/>
    </row>
    <row r="3" spans="1:5">
      <c r="A3" s="11"/>
      <c r="B3" s="4"/>
    </row>
    <row r="4" spans="1:5">
      <c r="A4" s="11"/>
      <c r="B4" s="4"/>
      <c r="C4" s="26"/>
      <c r="D4" s="26"/>
    </row>
    <row r="5" spans="1:5">
      <c r="A5" s="11"/>
      <c r="B5" s="4"/>
    </row>
    <row r="6" spans="1:5">
      <c r="A6" s="11"/>
      <c r="B6" s="5"/>
    </row>
    <row r="7" spans="1:5">
      <c r="A7" s="11"/>
      <c r="B7" s="5"/>
      <c r="E7">
        <f>Sheet1!F158+Sheet1!F52+Sheet1!F55+Sheet1!F102+Sheet1!F115-Sheet1!F120+Sheet1!F121</f>
        <v>2863292.04</v>
      </c>
    </row>
    <row r="8" spans="1:5">
      <c r="A8" s="11"/>
      <c r="B8" s="5"/>
      <c r="E8">
        <f>E7-Sheet1!F158</f>
        <v>188000</v>
      </c>
    </row>
    <row r="9" spans="1:5">
      <c r="A9" s="11"/>
      <c r="B9" s="14"/>
    </row>
    <row r="10" spans="1:5">
      <c r="A10" s="11"/>
      <c r="B10" s="5"/>
    </row>
    <row r="11" spans="1:5">
      <c r="A11" s="11"/>
      <c r="B11" s="4"/>
    </row>
    <row r="12" spans="1:5">
      <c r="A12" s="24"/>
      <c r="B12" s="24"/>
    </row>
    <row r="13" spans="1:5">
      <c r="A13" s="17"/>
      <c r="B13" s="4"/>
    </row>
    <row r="14" spans="1:5">
      <c r="A14" s="17"/>
      <c r="B14" s="4"/>
    </row>
    <row r="15" spans="1:5">
      <c r="A15" s="24"/>
      <c r="B15" s="24"/>
    </row>
    <row r="16" spans="1:5">
      <c r="A16" s="11"/>
      <c r="B16" s="4"/>
    </row>
    <row r="17" spans="1:2">
      <c r="A17" s="11"/>
      <c r="B17" s="4"/>
    </row>
    <row r="18" spans="1:2">
      <c r="A18" s="11"/>
      <c r="B18" s="4"/>
    </row>
    <row r="19" spans="1:2">
      <c r="A19" s="11"/>
      <c r="B19" s="4"/>
    </row>
    <row r="20" spans="1:2">
      <c r="A20" s="24"/>
      <c r="B20" s="24"/>
    </row>
    <row r="21" spans="1:2">
      <c r="A21" s="11"/>
      <c r="B21" s="4"/>
    </row>
    <row r="22" spans="1:2">
      <c r="A22" s="11"/>
      <c r="B22" s="5"/>
    </row>
    <row r="23" spans="1:2">
      <c r="A23" s="24"/>
      <c r="B23" s="24"/>
    </row>
    <row r="24" spans="1:2">
      <c r="A24" s="11"/>
      <c r="B24" s="4"/>
    </row>
    <row r="25" spans="1:2">
      <c r="A25" s="24"/>
      <c r="B25" s="24"/>
    </row>
    <row r="26" spans="1:2">
      <c r="A26" s="11"/>
      <c r="B26" s="4"/>
    </row>
    <row r="27" spans="1:2">
      <c r="A27" s="11"/>
      <c r="B27" s="4"/>
    </row>
    <row r="28" spans="1:2">
      <c r="A28" s="11"/>
      <c r="B28" s="5"/>
    </row>
    <row r="29" spans="1:2">
      <c r="A29" s="11"/>
      <c r="B29" s="4"/>
    </row>
    <row r="30" spans="1:2">
      <c r="A30" s="24"/>
      <c r="B30" s="24"/>
    </row>
    <row r="31" spans="1:2">
      <c r="A31" s="11"/>
      <c r="B31" s="6"/>
    </row>
    <row r="32" spans="1:2">
      <c r="A32" s="11"/>
      <c r="B32" s="6"/>
    </row>
    <row r="33" spans="1:2">
      <c r="A33" s="11"/>
      <c r="B33" s="6"/>
    </row>
    <row r="34" spans="1:2">
      <c r="A34" s="11"/>
      <c r="B34" s="6"/>
    </row>
    <row r="35" spans="1:2">
      <c r="A35" s="11"/>
      <c r="B35" s="6"/>
    </row>
    <row r="36" spans="1:2">
      <c r="A36" s="11"/>
      <c r="B36" s="6"/>
    </row>
    <row r="37" spans="1:2">
      <c r="A37" s="11"/>
      <c r="B37" s="15"/>
    </row>
    <row r="38" spans="1:2">
      <c r="A38" s="24"/>
      <c r="B38" s="24"/>
    </row>
    <row r="39" spans="1:2">
      <c r="A39" s="11"/>
      <c r="B39" s="7"/>
    </row>
    <row r="40" spans="1:2">
      <c r="A40" s="11"/>
      <c r="B40" s="7"/>
    </row>
    <row r="41" spans="1:2">
      <c r="A41" s="11"/>
      <c r="B41" s="7"/>
    </row>
    <row r="42" spans="1:2">
      <c r="A42" s="11"/>
      <c r="B42" s="16"/>
    </row>
    <row r="43" spans="1:2">
      <c r="A43" s="11"/>
      <c r="B43" s="7"/>
    </row>
    <row r="44" spans="1:2">
      <c r="A44" s="11"/>
      <c r="B44" s="7"/>
    </row>
    <row r="45" spans="1:2">
      <c r="A45" s="24"/>
      <c r="B45" s="24"/>
    </row>
    <row r="46" spans="1:2">
      <c r="A46" s="18"/>
      <c r="B46" s="16"/>
    </row>
    <row r="47" spans="1:2">
      <c r="A47" s="24"/>
      <c r="B47" s="24"/>
    </row>
    <row r="48" spans="1:2">
      <c r="A48" s="11"/>
      <c r="B48" s="7"/>
    </row>
    <row r="49" spans="1:4">
      <c r="A49" s="11"/>
      <c r="B49" s="17"/>
    </row>
    <row r="50" spans="1:4">
      <c r="A50" s="11"/>
      <c r="B50" s="7"/>
    </row>
    <row r="51" spans="1:4">
      <c r="A51" s="11"/>
      <c r="B51" s="7"/>
    </row>
    <row r="52" spans="1:4">
      <c r="A52" s="24"/>
      <c r="B52" s="24"/>
    </row>
    <row r="53" spans="1:4">
      <c r="A53" s="11"/>
      <c r="B53" s="7"/>
    </row>
    <row r="54" spans="1:4">
      <c r="A54" s="24"/>
      <c r="B54" s="24"/>
    </row>
    <row r="55" spans="1:4">
      <c r="A55" s="11"/>
      <c r="B55" s="4"/>
    </row>
    <row r="56" spans="1:4">
      <c r="A56" s="11"/>
      <c r="B56" s="4"/>
    </row>
    <row r="57" spans="1:4">
      <c r="A57" s="24"/>
      <c r="B57" s="24"/>
      <c r="C57" s="26"/>
      <c r="D57" s="26"/>
    </row>
    <row r="58" spans="1:4">
      <c r="A58" s="24"/>
      <c r="B58" s="24"/>
    </row>
    <row r="59" spans="1:4">
      <c r="A59" s="11"/>
      <c r="B59" s="4"/>
    </row>
    <row r="60" spans="1:4">
      <c r="A60" s="24"/>
      <c r="B60" s="24"/>
    </row>
    <row r="61" spans="1:4">
      <c r="A61" s="11"/>
      <c r="B61" s="16"/>
    </row>
    <row r="62" spans="1:4">
      <c r="A62" s="11"/>
      <c r="B62" s="16"/>
    </row>
    <row r="63" spans="1:4">
      <c r="A63" s="11"/>
      <c r="B63" s="16"/>
    </row>
    <row r="64" spans="1:4">
      <c r="A64" s="11"/>
      <c r="B64" s="16"/>
    </row>
    <row r="65" spans="1:2">
      <c r="A65" s="11"/>
      <c r="B65" s="8"/>
    </row>
    <row r="66" spans="1:2">
      <c r="A66" s="11"/>
      <c r="B66" s="8"/>
    </row>
    <row r="67" spans="1:2">
      <c r="A67" s="24"/>
      <c r="B67" s="24"/>
    </row>
    <row r="68" spans="1:2">
      <c r="A68" s="11"/>
      <c r="B68" s="9"/>
    </row>
    <row r="69" spans="1:2">
      <c r="A69" s="11"/>
      <c r="B69" s="9"/>
    </row>
    <row r="70" spans="1:2">
      <c r="A70" s="11"/>
      <c r="B70" s="10"/>
    </row>
    <row r="71" spans="1:2">
      <c r="A71" s="11"/>
      <c r="B71" s="10"/>
    </row>
    <row r="72" spans="1:2">
      <c r="A72" s="11"/>
      <c r="B72" s="10"/>
    </row>
    <row r="73" spans="1:2">
      <c r="A73" s="11"/>
      <c r="B73" s="10"/>
    </row>
    <row r="74" spans="1:2">
      <c r="A74" s="11"/>
      <c r="B74" s="10"/>
    </row>
    <row r="75" spans="1:2">
      <c r="A75" s="11"/>
      <c r="B75" s="11"/>
    </row>
    <row r="76" spans="1:2">
      <c r="A76" s="24"/>
      <c r="B76" s="24"/>
    </row>
    <row r="77" spans="1:2">
      <c r="A77" s="11"/>
      <c r="B77" s="7"/>
    </row>
    <row r="78" spans="1:2">
      <c r="A78" s="11"/>
      <c r="B78" s="7"/>
    </row>
    <row r="79" spans="1:2">
      <c r="A79" s="24"/>
      <c r="B79" s="24"/>
    </row>
    <row r="80" spans="1:2">
      <c r="A80" s="11"/>
      <c r="B80" s="8"/>
    </row>
    <row r="81" spans="1:2">
      <c r="A81" s="24"/>
      <c r="B81" s="24"/>
    </row>
    <row r="82" spans="1:2">
      <c r="A82" s="11"/>
      <c r="B82" s="12"/>
    </row>
    <row r="83" spans="1:2">
      <c r="A83" s="24"/>
      <c r="B83" s="24"/>
    </row>
    <row r="84" spans="1:2">
      <c r="A84" s="11"/>
      <c r="B84" s="13"/>
    </row>
    <row r="85" spans="1:2">
      <c r="A85" s="24"/>
      <c r="B85" s="24"/>
    </row>
    <row r="86" spans="1:2">
      <c r="A86" s="11"/>
      <c r="B86" s="12"/>
    </row>
    <row r="87" spans="1:2" ht="15.75" thickBot="1">
      <c r="A87" s="19"/>
      <c r="B87" s="20"/>
    </row>
    <row r="88" spans="1:2" ht="15.75" thickBot="1">
      <c r="A88" s="25"/>
      <c r="B88" s="25"/>
    </row>
    <row r="89" spans="1:2">
      <c r="A89" s="26"/>
      <c r="B89" s="26"/>
    </row>
    <row r="90" spans="1:2">
      <c r="A90" s="26"/>
      <c r="B90" s="26"/>
    </row>
  </sheetData>
  <dataValidations count="3">
    <dataValidation allowBlank="1" showInputMessage="1" showErrorMessage="1" promptTitle="CPV" prompt="Je obavezan podatak." sqref="B88 B1:B2 B85 B83 B81 B79 B76 B67 B60 B57:B58 B54 B52 B47 B45 B38 B30 B25 B23 B20 B15 B12 A1:A88" xr:uid="{00000000-0002-0000-0100-000000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B86:B87 B84 B82 B80 B77:B78 B68:B75 B61:B66 B59 B55:B56 B53 B48:B51 B46 B39:B44 B31:B37 B26:B29 B24 B21:B22 B16:B19 B13:B14 B3:B11" xr:uid="{00000000-0002-0000-0100-000001000000}">
      <formula1>100</formula1>
    </dataValidation>
    <dataValidation type="list" allowBlank="1" showInputMessage="1" showErrorMessage="1" sqref="B12 A3:A88 B88 B85 B83 B81 B79 B76 B67 B60 B57:B58 B54 B52 B47 B45 B38 B30 B25 B23 B20 B15" xr:uid="{00000000-0002-0000-0100-000002000000}">
      <formula1>REZIM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9449E7914FE4BA4E319F50725142B" ma:contentTypeVersion="14" ma:contentTypeDescription="Create a new document." ma:contentTypeScope="" ma:versionID="832198c144c9fdc27f86784e0200ea7b">
  <xsd:schema xmlns:xsd="http://www.w3.org/2001/XMLSchema" xmlns:xs="http://www.w3.org/2001/XMLSchema" xmlns:p="http://schemas.microsoft.com/office/2006/metadata/properties" xmlns:ns3="2eebb1d1-c5c4-4738-8899-9e4bf8d73a02" xmlns:ns4="b251cf70-21a4-45c8-a9aa-cbdab8605f4a" targetNamespace="http://schemas.microsoft.com/office/2006/metadata/properties" ma:root="true" ma:fieldsID="a580c6636cfc6398c5eee42ec6f08c9f" ns3:_="" ns4:_="">
    <xsd:import namespace="2eebb1d1-c5c4-4738-8899-9e4bf8d73a02"/>
    <xsd:import namespace="b251cf70-21a4-45c8-a9aa-cbdab8605f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bb1d1-c5c4-4738-8899-9e4bf8d73a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1cf70-21a4-45c8-a9aa-cbdab8605f4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4C930B-ABE4-4164-A569-B78CD3CFD9C3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2eebb1d1-c5c4-4738-8899-9e4bf8d73a02"/>
    <ds:schemaRef ds:uri="http://purl.org/dc/terms/"/>
    <ds:schemaRef ds:uri="b251cf70-21a4-45c8-a9aa-cbdab8605f4a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1B8FF5-120E-4B9E-9F06-7E2FF139F2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55A7D-09B6-4272-AD4B-ECCDCCC5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ebb1d1-c5c4-4738-8899-9e4bf8d73a02"/>
    <ds:schemaRef ds:uri="b251cf70-21a4-45c8-a9aa-cbdab8605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7</vt:i4>
      </vt:variant>
    </vt:vector>
  </HeadingPairs>
  <TitlesOfParts>
    <vt:vector size="10" baseType="lpstr">
      <vt:lpstr>Sheet1</vt:lpstr>
      <vt:lpstr>List1</vt:lpstr>
      <vt:lpstr>Sheet2</vt:lpstr>
      <vt:lpstr>CPV_BKB</vt:lpstr>
      <vt:lpstr>DANE</vt:lpstr>
      <vt:lpstr>Sheet1!Ispis_naslova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0x010100FC19449E7914FE4BA4E319F50725142B</vt:lpwstr>
  </property>
</Properties>
</file>